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somerset-my.sharepoint.com/personal/victoria_watkins_n-somerset_gov_uk/Documents/Desktop/"/>
    </mc:Choice>
  </mc:AlternateContent>
  <xr:revisionPtr revIDLastSave="0" documentId="8_{8360D61D-D821-4E2A-BC8D-CC4EF4CE688C}" xr6:coauthVersionLast="47" xr6:coauthVersionMax="47" xr10:uidLastSave="{00000000-0000-0000-0000-000000000000}"/>
  <bookViews>
    <workbookView xWindow="24" yWindow="744" windowWidth="23016" windowHeight="12216" tabRatio="910" xr2:uid="{C6F7FCCD-A16C-445E-977E-D3C4C3961719}"/>
  </bookViews>
  <sheets>
    <sheet name="Appendix 3" sheetId="2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26" l="1"/>
  <c r="G98" i="26"/>
  <c r="F98" i="26"/>
  <c r="E98" i="26"/>
  <c r="H97" i="26"/>
  <c r="H3" i="26"/>
  <c r="H4" i="26"/>
  <c r="H5" i="26"/>
  <c r="E6" i="26"/>
  <c r="F6" i="26"/>
  <c r="G6" i="26"/>
  <c r="H6" i="26"/>
  <c r="H8" i="26"/>
  <c r="H9" i="26"/>
  <c r="H10" i="26"/>
  <c r="H11" i="26"/>
  <c r="E12" i="26"/>
  <c r="F12" i="26"/>
  <c r="G12" i="26"/>
  <c r="H12" i="26"/>
  <c r="H14" i="26"/>
  <c r="H15" i="26"/>
  <c r="E16" i="26"/>
  <c r="F16" i="26"/>
  <c r="G16" i="26"/>
  <c r="H16" i="26"/>
  <c r="H18" i="26"/>
  <c r="E19" i="26"/>
  <c r="F19" i="26"/>
  <c r="G19" i="26"/>
  <c r="H19" i="26"/>
  <c r="H21" i="26"/>
  <c r="E22" i="26"/>
  <c r="F22" i="26"/>
  <c r="G22" i="26"/>
  <c r="H22" i="26"/>
  <c r="H24" i="26"/>
  <c r="E25" i="26"/>
  <c r="F25" i="26"/>
  <c r="G25" i="26"/>
  <c r="H25" i="26"/>
  <c r="H27" i="26"/>
  <c r="E28" i="26"/>
  <c r="F28" i="26"/>
  <c r="G28" i="26"/>
  <c r="H28" i="26"/>
  <c r="H30" i="26"/>
  <c r="H31" i="26"/>
  <c r="E32" i="26"/>
  <c r="F32" i="26"/>
  <c r="G32" i="26"/>
  <c r="H32" i="26"/>
  <c r="H34" i="26"/>
  <c r="H35" i="26"/>
  <c r="H36" i="26"/>
  <c r="E37" i="26"/>
  <c r="F37" i="26"/>
  <c r="G37" i="26"/>
  <c r="H37" i="26"/>
  <c r="H39" i="26"/>
  <c r="E40" i="26"/>
  <c r="F40" i="26"/>
  <c r="G40" i="26"/>
  <c r="H40" i="26"/>
  <c r="H42" i="26"/>
  <c r="E43" i="26"/>
  <c r="F43" i="26"/>
  <c r="G43" i="26"/>
  <c r="H43" i="26"/>
  <c r="H45" i="26"/>
  <c r="H46" i="26"/>
  <c r="H47" i="26"/>
  <c r="H48" i="26"/>
  <c r="H49" i="26"/>
  <c r="H50" i="26"/>
  <c r="H51" i="26"/>
  <c r="H52" i="26"/>
  <c r="E53" i="26"/>
  <c r="F53" i="26"/>
  <c r="G53" i="26"/>
  <c r="H53" i="26"/>
  <c r="H55" i="26"/>
  <c r="E56" i="26"/>
  <c r="F56" i="26"/>
  <c r="G56" i="26"/>
  <c r="H56" i="26"/>
  <c r="H58" i="26"/>
  <c r="H59" i="26"/>
  <c r="H60" i="26"/>
  <c r="H61" i="26"/>
  <c r="F62" i="26"/>
  <c r="F63" i="26"/>
  <c r="G158" i="26"/>
  <c r="F158" i="26"/>
  <c r="E158" i="26"/>
  <c r="G151" i="26"/>
  <c r="F151" i="26"/>
  <c r="E151" i="26"/>
  <c r="G123" i="26"/>
  <c r="F123" i="26"/>
  <c r="E123" i="26"/>
  <c r="G107" i="26"/>
  <c r="F107" i="26"/>
  <c r="E107" i="26"/>
  <c r="G104" i="26"/>
  <c r="F104" i="26"/>
  <c r="E104" i="26"/>
  <c r="G101" i="26"/>
  <c r="F101" i="26"/>
  <c r="E101" i="26"/>
  <c r="G89" i="26"/>
  <c r="F89" i="26"/>
  <c r="E89" i="26"/>
  <c r="G72" i="26"/>
  <c r="F72" i="26"/>
  <c r="E72" i="26"/>
  <c r="G66" i="26"/>
  <c r="G152" i="26" s="1"/>
  <c r="E66" i="26"/>
  <c r="E152" i="26" s="1"/>
  <c r="G62" i="26"/>
  <c r="E62" i="26"/>
  <c r="G63" i="26"/>
  <c r="H157" i="26"/>
  <c r="H156" i="26"/>
  <c r="H155" i="26"/>
  <c r="H158" i="26" s="1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51" i="26" s="1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23" i="26" s="1"/>
  <c r="H106" i="26"/>
  <c r="H107" i="26" s="1"/>
  <c r="H103" i="26"/>
  <c r="H104" i="26" s="1"/>
  <c r="H100" i="26"/>
  <c r="H101" i="26" s="1"/>
  <c r="H96" i="26"/>
  <c r="H95" i="26"/>
  <c r="H94" i="26"/>
  <c r="H93" i="26"/>
  <c r="H92" i="26"/>
  <c r="H91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89" i="26" s="1"/>
  <c r="H71" i="26"/>
  <c r="H70" i="26"/>
  <c r="H69" i="26"/>
  <c r="H68" i="26"/>
  <c r="H72" i="26" s="1"/>
  <c r="H62" i="26"/>
  <c r="F65" i="26"/>
  <c r="F66" i="26" s="1"/>
  <c r="F152" i="26" s="1"/>
  <c r="E63" i="26" l="1"/>
  <c r="E153" i="26"/>
  <c r="F153" i="26"/>
  <c r="G153" i="26"/>
  <c r="H65" i="26"/>
  <c r="H66" i="26" s="1"/>
  <c r="H152" i="26"/>
  <c r="H63" i="26" l="1"/>
  <c r="H153" i="26"/>
</calcChain>
</file>

<file path=xl/sharedStrings.xml><?xml version="1.0" encoding="utf-8"?>
<sst xmlns="http://schemas.openxmlformats.org/spreadsheetml/2006/main" count="458" uniqueCount="291">
  <si>
    <t>Cost Centre</t>
  </si>
  <si>
    <t>CC Description</t>
  </si>
  <si>
    <t>Project</t>
  </si>
  <si>
    <t>Description</t>
  </si>
  <si>
    <t>Current Budget (£)</t>
  </si>
  <si>
    <t>Virement (£)</t>
  </si>
  <si>
    <t>Addition - S106 (£)</t>
  </si>
  <si>
    <t>Revised Budget (£)</t>
  </si>
  <si>
    <t>ITS FUNDING REALLOCATIONS 2026/27</t>
  </si>
  <si>
    <t>KDH199</t>
  </si>
  <si>
    <t xml:space="preserve">Integrated Transport Schemes </t>
  </si>
  <si>
    <t>Allocation of 2026/27 Funding as per EAT296 - Active Travel Grant</t>
  </si>
  <si>
    <t>Allocation of 2026/27 Funding as per EAT296 - ITS DfT Funding</t>
  </si>
  <si>
    <t>2026/27 ITS DfT Allocation - Contingency</t>
  </si>
  <si>
    <t>TOTAL - KDH199</t>
  </si>
  <si>
    <t>KDH101</t>
  </si>
  <si>
    <t>Access to School</t>
  </si>
  <si>
    <t>AS2603</t>
  </si>
  <si>
    <t>Milton Park School Street</t>
  </si>
  <si>
    <t>AS2604</t>
  </si>
  <si>
    <t>TROs for school keep clear markings - To be delivered in phases</t>
  </si>
  <si>
    <t>AS2605</t>
  </si>
  <si>
    <t>Winford C of E Primary School Pedestrian Improvements.</t>
  </si>
  <si>
    <t>AS2608</t>
  </si>
  <si>
    <t>TOTAL - KDH101</t>
  </si>
  <si>
    <t>KDH104</t>
  </si>
  <si>
    <t>Congestion Management</t>
  </si>
  <si>
    <t>CM2601</t>
  </si>
  <si>
    <t>Youngwood Lane, Nailsea - off-site highway - North Road, Hanham Way, Queens Road</t>
  </si>
  <si>
    <t>XCH449</t>
  </si>
  <si>
    <t>CM2602</t>
  </si>
  <si>
    <t>Queens Road/ Station Road Junction</t>
  </si>
  <si>
    <t>XCH450</t>
  </si>
  <si>
    <t>TOTAL - KDH104</t>
  </si>
  <si>
    <t>KDH105</t>
  </si>
  <si>
    <t>E-Mobility</t>
  </si>
  <si>
    <t>EM2601</t>
  </si>
  <si>
    <t>NSC Electric Vehicle Charging Infrastructure. Do not show scheme on ITB Monitor as being managed by STARS Team</t>
  </si>
  <si>
    <t>TOTAL - KDH105</t>
  </si>
  <si>
    <t>KDH106</t>
  </si>
  <si>
    <t>Maintenance Issue</t>
  </si>
  <si>
    <t>MI2601</t>
  </si>
  <si>
    <t>Cycleway maintenance</t>
  </si>
  <si>
    <t>TOTAL - KDH106</t>
  </si>
  <si>
    <t>KDH107</t>
  </si>
  <si>
    <t>Parking Management</t>
  </si>
  <si>
    <t>PM2601</t>
  </si>
  <si>
    <t>Weston Central Residents Parking Scheme (RPS) physical works</t>
  </si>
  <si>
    <t>TOTAL - KDH107</t>
  </si>
  <si>
    <t>KDH108</t>
  </si>
  <si>
    <t>PRaMS</t>
  </si>
  <si>
    <t>PS2601</t>
  </si>
  <si>
    <t>TOTAL - KDH108</t>
  </si>
  <si>
    <t>KDH110</t>
  </si>
  <si>
    <t>Rail/Access to Rail</t>
  </si>
  <si>
    <t>AR2601</t>
  </si>
  <si>
    <t>Hildesheim Bridge Puffin Crossing</t>
  </si>
  <si>
    <t>AR2602</t>
  </si>
  <si>
    <t>Weston Station Active Travel Gateway /  Francis Fox Rbt pedestrian and cycle crossing improvements and Station Rd cycle facilities LCWIP Weston Cycle Route 3/4</t>
  </si>
  <si>
    <t>TOTAL - KDH110</t>
  </si>
  <si>
    <t>KDH111</t>
  </si>
  <si>
    <t>Road Safety</t>
  </si>
  <si>
    <t>RS2601</t>
  </si>
  <si>
    <t>B3128 Slip Road from A370 /  Access Road to Park &amp; Ride</t>
  </si>
  <si>
    <t>RS2602</t>
  </si>
  <si>
    <t>Road Safety - Investigation and design work for future years</t>
  </si>
  <si>
    <t>RS2603</t>
  </si>
  <si>
    <t>iRAP Programme of collision reductions on Principal Highway Network</t>
  </si>
  <si>
    <t>TOTAL - KDH111</t>
  </si>
  <si>
    <t>KDH112</t>
  </si>
  <si>
    <t>Rural Active Travel</t>
  </si>
  <si>
    <t>RA2602</t>
  </si>
  <si>
    <t xml:space="preserve">Improve signing of Brean Down Way </t>
  </si>
  <si>
    <t>TOTAL - KDH112</t>
  </si>
  <si>
    <t>KDH113</t>
  </si>
  <si>
    <t>Speed Reduction</t>
  </si>
  <si>
    <t>SD2601</t>
  </si>
  <si>
    <t>Road Safety - Weston-super-Mare A370 Speed Limit improvements (Phase 1 and Phase 2 combined)</t>
  </si>
  <si>
    <t>TOTAL - KDH113</t>
  </si>
  <si>
    <t>KDH114</t>
  </si>
  <si>
    <t>Urban Active Travel</t>
  </si>
  <si>
    <t>UA2602</t>
  </si>
  <si>
    <t>Review Prohibition of Cycling Traffic Orders and barriers</t>
  </si>
  <si>
    <t>UA2603</t>
  </si>
  <si>
    <t>Birnbeck Road Madeira Road junction</t>
  </si>
  <si>
    <t>UA2604</t>
  </si>
  <si>
    <t>Castlemead Pedestrian facilities</t>
  </si>
  <si>
    <t>UA2606</t>
  </si>
  <si>
    <t>Perrings (Nailsea Active Travel_SW Circular) - Design and consultation only</t>
  </si>
  <si>
    <t>XCH451</t>
  </si>
  <si>
    <t>UA2607</t>
  </si>
  <si>
    <t>LCWIP Cycle Route Nailsea 2: Queens Rd Segregated cycling route</t>
  </si>
  <si>
    <t>UA2608</t>
  </si>
  <si>
    <t>LCWIP Cycle Route Nailsea 2: Mizzymead Rd</t>
  </si>
  <si>
    <t>UA2609</t>
  </si>
  <si>
    <t>Weston Town Centre to  Worle &amp; Locking Castle (LCWIP Weston Cycle Routes 1 &amp; 2)</t>
  </si>
  <si>
    <t>UA2610</t>
  </si>
  <si>
    <t>TOTAL - KDH114</t>
  </si>
  <si>
    <t>KDH115</t>
  </si>
  <si>
    <t>Liveable Neighbourhood</t>
  </si>
  <si>
    <t>LN2602</t>
  </si>
  <si>
    <t>Pedestrian drop kerbs</t>
  </si>
  <si>
    <t>TOTAL - KDH115</t>
  </si>
  <si>
    <t>KDH116</t>
  </si>
  <si>
    <t>Scrutiny Panel Choice Schemes</t>
  </si>
  <si>
    <t>SP2601</t>
  </si>
  <si>
    <t>The Causeway/ Hanham Way, Nailsea. Traffic reduction (Scrutiny schemes)</t>
  </si>
  <si>
    <t>SP2602</t>
  </si>
  <si>
    <t>The Woolpack, St. Georges (Scrutiny schemes)</t>
  </si>
  <si>
    <t>SP2603</t>
  </si>
  <si>
    <t>North Street, Nailsea dropped kerbs (Scrutiny schemes)</t>
  </si>
  <si>
    <t>SP2604</t>
  </si>
  <si>
    <t>Pedestrian Facilities, Old Church Road, Clevedon (Scrutiny schemes)</t>
  </si>
  <si>
    <t>TOTAL - KDH116</t>
  </si>
  <si>
    <t>TOTAL - ITS</t>
  </si>
  <si>
    <t>HIGHWAYS MAINTENANCE FUNDING REALLOCATIONS 2026/27</t>
  </si>
  <si>
    <t>KDH299</t>
  </si>
  <si>
    <t>Maintenance Schemes  - funding to be allocated</t>
  </si>
  <si>
    <t>Allocation of 2026/27 Funding as per EAT296 - Highways Maintenance DfT funding</t>
  </si>
  <si>
    <t>TOTAL - KDH299</t>
  </si>
  <si>
    <t>KDH201</t>
  </si>
  <si>
    <t>Principal Roads</t>
  </si>
  <si>
    <t>PR2601</t>
  </si>
  <si>
    <t>A370 - Station Road, Congresbury</t>
  </si>
  <si>
    <t>PR2602</t>
  </si>
  <si>
    <t>A370 - West Town Road Hillside To Rodney Road</t>
  </si>
  <si>
    <t>PR2603</t>
  </si>
  <si>
    <t>A370 - Weston Road</t>
  </si>
  <si>
    <t>PR2604</t>
  </si>
  <si>
    <t>A368 - The Coombe, Blagdon</t>
  </si>
  <si>
    <t>TOTAL - KDH201</t>
  </si>
  <si>
    <t>KDH202</t>
  </si>
  <si>
    <t>Non Principal Roads</t>
  </si>
  <si>
    <t>NP2601</t>
  </si>
  <si>
    <t>C738 B3130 To B3128 Long Ashton - Lampton Road</t>
  </si>
  <si>
    <t>NP2602</t>
  </si>
  <si>
    <t>B3130 - Tickenham Road</t>
  </si>
  <si>
    <t>NP2603</t>
  </si>
  <si>
    <t>C499 - Wint Hill</t>
  </si>
  <si>
    <t>NP2604</t>
  </si>
  <si>
    <t>C405 - Chelvey Road</t>
  </si>
  <si>
    <t>NP2605</t>
  </si>
  <si>
    <t>C430 - Longwood And Weir Lane</t>
  </si>
  <si>
    <t>NP2606</t>
  </si>
  <si>
    <t>C405 - Brockley Lane</t>
  </si>
  <si>
    <t>NP2607</t>
  </si>
  <si>
    <t>C434 - High St, Portbury</t>
  </si>
  <si>
    <t>NP2608</t>
  </si>
  <si>
    <t>B3124 - Clevedon Rd</t>
  </si>
  <si>
    <t>NP2609</t>
  </si>
  <si>
    <t>C405 - Nailsea Wall Lane</t>
  </si>
  <si>
    <t>NP2610</t>
  </si>
  <si>
    <t>C499 - Whitley Road</t>
  </si>
  <si>
    <t>NP2611</t>
  </si>
  <si>
    <t>C422 - Walton Street</t>
  </si>
  <si>
    <t>NP2612</t>
  </si>
  <si>
    <t>C444 - Beach Road, Kewstoke</t>
  </si>
  <si>
    <t>NP2613</t>
  </si>
  <si>
    <t>C404 - Barton Road, Winscombe</t>
  </si>
  <si>
    <t>NP2614</t>
  </si>
  <si>
    <t>C499 - Max Mill Lane</t>
  </si>
  <si>
    <t>NP2615</t>
  </si>
  <si>
    <t>C405 - West Lane, Felton</t>
  </si>
  <si>
    <t>TOTAL - KDH202</t>
  </si>
  <si>
    <t>KDH203</t>
  </si>
  <si>
    <t>Bridges &amp; Structures</t>
  </si>
  <si>
    <t>BS2601</t>
  </si>
  <si>
    <t>Weston Road Retaining wall South (Phase 2)</t>
  </si>
  <si>
    <t>BS2602</t>
  </si>
  <si>
    <t>Damson Road Footbridge (Over the Railway)</t>
  </si>
  <si>
    <t>BS2603</t>
  </si>
  <si>
    <t>Lower Strode Bridge</t>
  </si>
  <si>
    <t>BS2604</t>
  </si>
  <si>
    <t>Urchinwood</t>
  </si>
  <si>
    <t>BS2605</t>
  </si>
  <si>
    <t>Summerways Railway Culvert</t>
  </si>
  <si>
    <t>BS2606</t>
  </si>
  <si>
    <t>Structural Assessment Investigations</t>
  </si>
  <si>
    <t>BS2607</t>
  </si>
  <si>
    <t>Principal Inspections</t>
  </si>
  <si>
    <t>TOTAL - KDH203</t>
  </si>
  <si>
    <t>KDH204</t>
  </si>
  <si>
    <t>Street Lighting</t>
  </si>
  <si>
    <t>SL2604</t>
  </si>
  <si>
    <t>Column Replacements</t>
  </si>
  <si>
    <t>TOTAL - KDH204</t>
  </si>
  <si>
    <t>KDH205</t>
  </si>
  <si>
    <t>Traffic Signals</t>
  </si>
  <si>
    <t>TS2602</t>
  </si>
  <si>
    <t>Deillumination of Signs and Bollards</t>
  </si>
  <si>
    <t>TOTAL - KDH205</t>
  </si>
  <si>
    <t>KDH206</t>
  </si>
  <si>
    <t>Footways</t>
  </si>
  <si>
    <t>FE2601</t>
  </si>
  <si>
    <t>Footway Resurfacing</t>
  </si>
  <si>
    <t>TOTAL - KDH206</t>
  </si>
  <si>
    <t>KDH208</t>
  </si>
  <si>
    <t>Drainage Schemes within LTP</t>
  </si>
  <si>
    <t>DS2601</t>
  </si>
  <si>
    <t>Station Close to Congresbury Bridge, Congresbury</t>
  </si>
  <si>
    <t>DS2602</t>
  </si>
  <si>
    <t>Avon Way, Portishead</t>
  </si>
  <si>
    <t>DS2603</t>
  </si>
  <si>
    <t>West Lane, Felton</t>
  </si>
  <si>
    <t>DS2604</t>
  </si>
  <si>
    <t>Purn Way, Bleadon</t>
  </si>
  <si>
    <t>DS2605</t>
  </si>
  <si>
    <t>Walton Street / Down Rd, Portishead</t>
  </si>
  <si>
    <t>DS2606</t>
  </si>
  <si>
    <t>Claverham Road, Yatton</t>
  </si>
  <si>
    <t>DS2607</t>
  </si>
  <si>
    <t>Ladymead Lane / Jubilee Lane / Pudding Pie Lane, Langford</t>
  </si>
  <si>
    <t>DS2608</t>
  </si>
  <si>
    <t>Wrington Lane, Congresbuey</t>
  </si>
  <si>
    <t>DS2609</t>
  </si>
  <si>
    <t>Woodborough Road, Winscombe</t>
  </si>
  <si>
    <t>DS2610</t>
  </si>
  <si>
    <t>Wolvershill Road, Banwell</t>
  </si>
  <si>
    <t>DS2611</t>
  </si>
  <si>
    <t>Langford Road, Langford</t>
  </si>
  <si>
    <t>DS2612</t>
  </si>
  <si>
    <t>Wild Country Lane, Long Ashton</t>
  </si>
  <si>
    <t>DS2613</t>
  </si>
  <si>
    <t>North End Road &amp; High Street, Yatton</t>
  </si>
  <si>
    <t>DS2614</t>
  </si>
  <si>
    <t>Station Road, St Georges</t>
  </si>
  <si>
    <t>TOTAL - KDH208</t>
  </si>
  <si>
    <t>KDH302</t>
  </si>
  <si>
    <t>Highways Maintenance NSC</t>
  </si>
  <si>
    <t>UC2601</t>
  </si>
  <si>
    <t>Chestnut Road</t>
  </si>
  <si>
    <t>UC2602</t>
  </si>
  <si>
    <t>Baildon Road</t>
  </si>
  <si>
    <t>UC2603</t>
  </si>
  <si>
    <t>Churchill Road</t>
  </si>
  <si>
    <t>UC2604</t>
  </si>
  <si>
    <t>Grasmere Drive</t>
  </si>
  <si>
    <t>UC2605</t>
  </si>
  <si>
    <t>Lower Queens Road</t>
  </si>
  <si>
    <t>UC2606</t>
  </si>
  <si>
    <t>Windermere Avenue</t>
  </si>
  <si>
    <t>UC2607</t>
  </si>
  <si>
    <t>Moorfield Road / Westfield Road</t>
  </si>
  <si>
    <t>UC2608</t>
  </si>
  <si>
    <t>Birdwell Road</t>
  </si>
  <si>
    <t>UC2609</t>
  </si>
  <si>
    <t>Baildon Crescent</t>
  </si>
  <si>
    <t>UC2610</t>
  </si>
  <si>
    <t>Earlham Grove</t>
  </si>
  <si>
    <t>UC2611</t>
  </si>
  <si>
    <t>Ellesmere Road</t>
  </si>
  <si>
    <t>UC2612</t>
  </si>
  <si>
    <t>Milton Road</t>
  </si>
  <si>
    <t>UC2613</t>
  </si>
  <si>
    <t>Yanleigh Close</t>
  </si>
  <si>
    <t>UC2614</t>
  </si>
  <si>
    <t>Montpellier</t>
  </si>
  <si>
    <t>UC2615</t>
  </si>
  <si>
    <t>Dial Lane</t>
  </si>
  <si>
    <t>UC2616</t>
  </si>
  <si>
    <t>Ashley Lane</t>
  </si>
  <si>
    <t>UC2617</t>
  </si>
  <si>
    <t>Cecil Road</t>
  </si>
  <si>
    <t>UC2618</t>
  </si>
  <si>
    <t>Cheston Coombe</t>
  </si>
  <si>
    <t>UC2619</t>
  </si>
  <si>
    <t>Purn Way</t>
  </si>
  <si>
    <t>UC2620</t>
  </si>
  <si>
    <t>Brookside</t>
  </si>
  <si>
    <t>UC2621</t>
  </si>
  <si>
    <t>Locking Head Drove</t>
  </si>
  <si>
    <t>UC2622</t>
  </si>
  <si>
    <t>Moor Road</t>
  </si>
  <si>
    <t>UC2623</t>
  </si>
  <si>
    <t>Longridge Way Roundabout</t>
  </si>
  <si>
    <t>UC2624</t>
  </si>
  <si>
    <t>Reactive Patching</t>
  </si>
  <si>
    <t>UC2625</t>
  </si>
  <si>
    <t>Advanced Work Planning</t>
  </si>
  <si>
    <t>UC2626</t>
  </si>
  <si>
    <t>Specialist surveys</t>
  </si>
  <si>
    <t>TOTAL - KDH302</t>
  </si>
  <si>
    <t>TOTAL - HIGHWAYS MAINTENANCE ALLOCATION</t>
  </si>
  <si>
    <t>TOTAL ITS &amp; HIGHWAYS ALLOCATION</t>
  </si>
  <si>
    <t>KDH303</t>
  </si>
  <si>
    <t xml:space="preserve">Safer Routes </t>
  </si>
  <si>
    <t>AS2606</t>
  </si>
  <si>
    <t>Supporting Active Travel in Winscombe, Sandford and Churchill - Sandmead Road</t>
  </si>
  <si>
    <t>AS2607</t>
  </si>
  <si>
    <t>Supporting Active Travel in Winscombe, Sandford and Churchill - crossing facilities</t>
  </si>
  <si>
    <t>TOTAL - External Virements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</si>
</sst>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</numFmts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sto MT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5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44" fontId="5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44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0" borderId="13" xfId="0" applyBorder="1" applyAlignment="1">
      <alignment horizontal="left"/>
    </xf>
    <xf numFmtId="0" fontId="0" fillId="0" borderId="0" xfId="0" applyAlignment="1">
      <alignment horizontal="right"/>
    </xf>
    <xf numFmtId="0" fontId="3" fillId="4" borderId="4" xfId="6" applyFont="1" applyFill="1" applyBorder="1" applyAlignment="1">
      <alignment horizontal="left" vertical="center" wrapText="1"/>
    </xf>
    <xf numFmtId="0" fontId="3" fillId="3" borderId="4" xfId="6" applyFont="1" applyFill="1" applyBorder="1" applyAlignment="1">
      <alignment horizontal="left" vertical="center" wrapText="1"/>
    </xf>
    <xf numFmtId="0" fontId="4" fillId="2" borderId="14" xfId="6" applyFont="1" applyFill="1" applyBorder="1" applyAlignment="1">
      <alignment horizontal="center" vertical="center" wrapText="1"/>
    </xf>
    <xf numFmtId="0" fontId="3" fillId="2" borderId="4" xfId="6" applyFont="1" applyFill="1" applyBorder="1" applyAlignment="1">
      <alignment horizontal="left" vertical="center" wrapText="1"/>
    </xf>
    <xf numFmtId="3" fontId="1" fillId="3" borderId="4" xfId="6" applyNumberFormat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11" xfId="1" applyFont="1" applyBorder="1" applyAlignment="1" applyProtection="1">
      <alignment horizontal="center" vertical="center" wrapText="1"/>
      <protection locked="0"/>
    </xf>
    <xf numFmtId="164" fontId="2" fillId="0" borderId="3" xfId="1" applyNumberFormat="1" applyFont="1" applyBorder="1" applyAlignment="1">
      <alignment horizontal="center" vertical="center" wrapText="1"/>
    </xf>
    <xf numFmtId="3" fontId="2" fillId="3" borderId="4" xfId="5" applyNumberFormat="1" applyFont="1" applyFill="1" applyBorder="1" applyAlignment="1">
      <alignment horizontal="right" vertical="center" wrapText="1"/>
    </xf>
    <xf numFmtId="3" fontId="2" fillId="2" borderId="15" xfId="5" applyNumberFormat="1" applyFont="1" applyFill="1" applyBorder="1" applyAlignment="1">
      <alignment horizontal="right" vertical="center" wrapText="1"/>
    </xf>
    <xf numFmtId="3" fontId="3" fillId="4" borderId="4" xfId="6" applyNumberFormat="1" applyFont="1" applyFill="1" applyBorder="1" applyAlignment="1">
      <alignment horizontal="right" vertical="center" wrapText="1"/>
    </xf>
    <xf numFmtId="3" fontId="2" fillId="4" borderId="4" xfId="5" applyNumberFormat="1" applyFont="1" applyFill="1" applyBorder="1" applyAlignment="1">
      <alignment horizontal="right" vertical="center" wrapText="1"/>
    </xf>
    <xf numFmtId="0" fontId="4" fillId="4" borderId="4" xfId="6" applyFont="1" applyFill="1" applyBorder="1" applyAlignment="1">
      <alignment horizontal="center" vertical="center" wrapText="1"/>
    </xf>
    <xf numFmtId="165" fontId="1" fillId="4" borderId="4" xfId="6" applyNumberFormat="1" applyFont="1" applyFill="1" applyBorder="1" applyAlignment="1">
      <alignment horizontal="right" vertical="center" wrapText="1"/>
    </xf>
    <xf numFmtId="165" fontId="1" fillId="4" borderId="4" xfId="6" applyNumberFormat="1" applyFont="1" applyFill="1" applyBorder="1" applyAlignment="1">
      <alignment horizontal="left" vertical="center" wrapText="1"/>
    </xf>
    <xf numFmtId="3" fontId="1" fillId="4" borderId="4" xfId="6" applyNumberFormat="1" applyFont="1" applyFill="1" applyBorder="1" applyAlignment="1">
      <alignment horizontal="right" vertical="center" wrapText="1"/>
    </xf>
    <xf numFmtId="0" fontId="4" fillId="3" borderId="4" xfId="6" applyFont="1" applyFill="1" applyBorder="1" applyAlignment="1">
      <alignment horizontal="center" vertical="center" wrapText="1"/>
    </xf>
    <xf numFmtId="0" fontId="4" fillId="3" borderId="4" xfId="6" applyFont="1" applyFill="1" applyBorder="1" applyAlignment="1">
      <alignment horizontal="left" vertical="center" wrapText="1"/>
    </xf>
    <xf numFmtId="3" fontId="4" fillId="3" borderId="4" xfId="6" applyNumberFormat="1" applyFont="1" applyFill="1" applyBorder="1" applyAlignment="1">
      <alignment horizontal="right" vertical="center" wrapText="1"/>
    </xf>
    <xf numFmtId="3" fontId="4" fillId="3" borderId="4" xfId="6" applyNumberFormat="1" applyFont="1" applyFill="1" applyBorder="1" applyAlignment="1">
      <alignment horizontal="left" vertical="center" wrapText="1"/>
    </xf>
    <xf numFmtId="165" fontId="1" fillId="3" borderId="4" xfId="6" applyNumberFormat="1" applyFont="1" applyFill="1" applyBorder="1" applyAlignment="1">
      <alignment horizontal="right" vertical="center" wrapText="1"/>
    </xf>
    <xf numFmtId="165" fontId="1" fillId="3" borderId="4" xfId="6" applyNumberFormat="1" applyFont="1" applyFill="1" applyBorder="1" applyAlignment="1">
      <alignment horizontal="left" vertical="center" wrapText="1"/>
    </xf>
    <xf numFmtId="3" fontId="3" fillId="3" borderId="4" xfId="6" applyNumberFormat="1" applyFont="1" applyFill="1" applyBorder="1" applyAlignment="1">
      <alignment horizontal="right" vertical="center" wrapText="1"/>
    </xf>
    <xf numFmtId="0" fontId="4" fillId="2" borderId="4" xfId="6" applyFont="1" applyFill="1" applyBorder="1" applyAlignment="1">
      <alignment horizontal="center" vertical="center" wrapText="1"/>
    </xf>
    <xf numFmtId="3" fontId="3" fillId="2" borderId="4" xfId="6" applyNumberFormat="1" applyFont="1" applyFill="1" applyBorder="1" applyAlignment="1">
      <alignment horizontal="right" vertical="center" wrapText="1"/>
    </xf>
    <xf numFmtId="3" fontId="1" fillId="4" borderId="19" xfId="6" applyNumberFormat="1" applyFont="1" applyFill="1" applyBorder="1" applyAlignment="1">
      <alignment horizontal="right" vertical="center" wrapText="1"/>
    </xf>
    <xf numFmtId="165" fontId="1" fillId="4" borderId="10" xfId="6" applyNumberFormat="1" applyFont="1" applyFill="1" applyBorder="1" applyAlignment="1">
      <alignment horizontal="right" vertical="center" wrapText="1"/>
    </xf>
    <xf numFmtId="3" fontId="1" fillId="4" borderId="10" xfId="6" applyNumberFormat="1" applyFont="1" applyFill="1" applyBorder="1" applyAlignment="1">
      <alignment horizontal="right" vertical="center" wrapText="1"/>
    </xf>
    <xf numFmtId="3" fontId="2" fillId="4" borderId="10" xfId="5" applyNumberFormat="1" applyFont="1" applyFill="1" applyBorder="1" applyAlignment="1">
      <alignment horizontal="right" vertical="center" wrapText="1"/>
    </xf>
    <xf numFmtId="165" fontId="1" fillId="3" borderId="10" xfId="6" applyNumberFormat="1" applyFont="1" applyFill="1" applyBorder="1" applyAlignment="1">
      <alignment horizontal="right" vertical="center" wrapText="1"/>
    </xf>
    <xf numFmtId="3" fontId="1" fillId="3" borderId="10" xfId="6" applyNumberFormat="1" applyFont="1" applyFill="1" applyBorder="1" applyAlignment="1">
      <alignment horizontal="right" vertical="center" wrapText="1"/>
    </xf>
    <xf numFmtId="3" fontId="1" fillId="3" borderId="20" xfId="6" applyNumberFormat="1" applyFont="1" applyFill="1" applyBorder="1" applyAlignment="1">
      <alignment horizontal="right" vertical="center" wrapText="1"/>
    </xf>
    <xf numFmtId="3" fontId="2" fillId="3" borderId="20" xfId="5" applyNumberFormat="1" applyFont="1" applyFill="1" applyBorder="1" applyAlignment="1">
      <alignment horizontal="right" vertical="center" wrapText="1"/>
    </xf>
    <xf numFmtId="165" fontId="1" fillId="0" borderId="0" xfId="6" applyNumberFormat="1" applyFont="1" applyAlignment="1">
      <alignment horizontal="center" vertical="center" wrapText="1"/>
    </xf>
    <xf numFmtId="3" fontId="1" fillId="0" borderId="0" xfId="6" applyNumberFormat="1" applyFont="1" applyAlignment="1">
      <alignment horizontal="right" vertical="center" wrapText="1"/>
    </xf>
    <xf numFmtId="3" fontId="2" fillId="0" borderId="0" xfId="5" applyNumberFormat="1" applyFont="1" applyFill="1" applyBorder="1" applyAlignment="1">
      <alignment horizontal="right" vertical="center" wrapText="1"/>
    </xf>
    <xf numFmtId="3" fontId="1" fillId="0" borderId="21" xfId="6" applyNumberFormat="1" applyFont="1" applyBorder="1" applyAlignment="1">
      <alignment horizontal="right" vertical="center" wrapText="1"/>
    </xf>
    <xf numFmtId="3" fontId="2" fillId="0" borderId="21" xfId="5" applyNumberFormat="1" applyFont="1" applyFill="1" applyBorder="1" applyAlignment="1">
      <alignment horizontal="right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3" fillId="2" borderId="7" xfId="6" applyFont="1" applyFill="1" applyBorder="1" applyAlignment="1">
      <alignment horizontal="left" vertical="center" wrapText="1"/>
    </xf>
    <xf numFmtId="3" fontId="3" fillId="2" borderId="7" xfId="6" applyNumberFormat="1" applyFont="1" applyFill="1" applyBorder="1" applyAlignment="1">
      <alignment horizontal="right" vertical="center" wrapText="1"/>
    </xf>
    <xf numFmtId="3" fontId="2" fillId="2" borderId="8" xfId="5" applyNumberFormat="1" applyFont="1" applyFill="1" applyBorder="1" applyAlignment="1">
      <alignment horizontal="right" vertical="center" wrapText="1"/>
    </xf>
    <xf numFmtId="165" fontId="1" fillId="2" borderId="9" xfId="6" applyNumberFormat="1" applyFont="1" applyFill="1" applyBorder="1" applyAlignment="1">
      <alignment horizontal="right" vertical="center" wrapText="1"/>
    </xf>
    <xf numFmtId="165" fontId="1" fillId="2" borderId="10" xfId="6" applyNumberFormat="1" applyFont="1" applyFill="1" applyBorder="1" applyAlignment="1">
      <alignment horizontal="right" vertical="center" wrapText="1"/>
    </xf>
    <xf numFmtId="3" fontId="1" fillId="2" borderId="10" xfId="6" applyNumberFormat="1" applyFont="1" applyFill="1" applyBorder="1" applyAlignment="1">
      <alignment horizontal="right" vertical="center" wrapText="1"/>
    </xf>
    <xf numFmtId="3" fontId="2" fillId="2" borderId="24" xfId="5" applyNumberFormat="1" applyFont="1" applyFill="1" applyBorder="1" applyAlignment="1">
      <alignment horizontal="right" vertical="center" wrapText="1"/>
    </xf>
    <xf numFmtId="165" fontId="1" fillId="3" borderId="5" xfId="6" applyNumberFormat="1" applyFont="1" applyFill="1" applyBorder="1" applyAlignment="1">
      <alignment horizontal="left" vertical="center" wrapText="1"/>
    </xf>
    <xf numFmtId="165" fontId="1" fillId="4" borderId="16" xfId="6" applyNumberFormat="1" applyFont="1" applyFill="1" applyBorder="1" applyAlignment="1">
      <alignment horizontal="left" vertical="center" wrapText="1"/>
    </xf>
    <xf numFmtId="165" fontId="1" fillId="4" borderId="17" xfId="6" applyNumberFormat="1" applyFont="1" applyFill="1" applyBorder="1" applyAlignment="1">
      <alignment horizontal="left" vertical="center" wrapText="1"/>
    </xf>
    <xf numFmtId="165" fontId="1" fillId="3" borderId="20" xfId="6" applyNumberFormat="1" applyFont="1" applyFill="1" applyBorder="1" applyAlignment="1">
      <alignment horizontal="right" vertical="center" wrapText="1"/>
    </xf>
    <xf numFmtId="165" fontId="1" fillId="4" borderId="19" xfId="6" applyNumberFormat="1" applyFont="1" applyFill="1" applyBorder="1" applyAlignment="1">
      <alignment horizontal="right" vertical="center" wrapText="1"/>
    </xf>
    <xf numFmtId="165" fontId="1" fillId="0" borderId="22" xfId="6" applyNumberFormat="1" applyFont="1" applyBorder="1" applyAlignment="1">
      <alignment horizontal="right" vertical="center" wrapText="1"/>
    </xf>
    <xf numFmtId="165" fontId="1" fillId="0" borderId="18" xfId="6" applyNumberFormat="1" applyFont="1" applyBorder="1" applyAlignment="1">
      <alignment horizontal="right" vertical="center" wrapText="1"/>
    </xf>
    <xf numFmtId="165" fontId="1" fillId="0" borderId="23" xfId="6" applyNumberFormat="1" applyFont="1" applyBorder="1" applyAlignment="1">
      <alignment horizontal="right" vertical="center" wrapText="1"/>
    </xf>
  </cellXfs>
  <cellStyles count="15">
    <cellStyle name="Comma 2" xfId="8" xr:uid="{1C026F4F-AAB7-4443-B71B-19BBFC0714F5}"/>
    <cellStyle name="Comma 3" xfId="14" xr:uid="{E69AE985-75FC-4B12-B4E2-1E3480AD0C1B}"/>
    <cellStyle name="Currency 2" xfId="2" xr:uid="{00000000-0005-0000-0000-000002000000}"/>
    <cellStyle name="Currency 2 2" xfId="5" xr:uid="{00000000-0005-0000-0000-000000000000}"/>
    <cellStyle name="Currency 2 2 2" xfId="12" xr:uid="{C5E4A21D-78E0-40F4-AACF-0BD2B2F26F8B}"/>
    <cellStyle name="Currency 2 3" xfId="9" xr:uid="{40505153-A1CD-4F45-BD70-F6F436B76DDC}"/>
    <cellStyle name="Currency 3" xfId="10" xr:uid="{24926275-A40B-405F-9161-76D267CFCAEF}"/>
    <cellStyle name="Normal" xfId="0" builtinId="0"/>
    <cellStyle name="Normal 2" xfId="1" xr:uid="{00000000-0005-0000-0000-000004000000}"/>
    <cellStyle name="Normal 2 2" xfId="3" xr:uid="{00000000-0005-0000-0000-000005000000}"/>
    <cellStyle name="Normal 3" xfId="4" xr:uid="{00000000-0005-0000-0000-000035000000}"/>
    <cellStyle name="Normal 3 2" xfId="7" xr:uid="{5656868E-4D09-4256-A242-2C0FA27FF115}"/>
    <cellStyle name="Normal 3 3" xfId="11" xr:uid="{C5DD5B25-7CEE-457D-9786-D145243C8FCA}"/>
    <cellStyle name="Normal 4" xfId="6" xr:uid="{2BC6EF5F-EF28-4BC8-B4B3-92746983C6A5}"/>
    <cellStyle name="Normal 5" xfId="13" xr:uid="{9D2E386D-52D9-4AFE-ABAA-5F1F9F50D091}"/>
  </cellStyles>
  <dxfs count="0"/>
  <tableStyles count="0" defaultTableStyle="TableStyleMedium2" defaultPivotStyle="PivotStyleLight16"/>
  <colors>
    <mruColors>
      <color rgb="FFFF9933"/>
      <color rgb="FFFF5050"/>
      <color rgb="FFFF3300"/>
      <color rgb="FFFFFFCC"/>
      <color rgb="FFFF66FF"/>
      <color rgb="FFFFFF99"/>
      <color rgb="FFFF99FF"/>
      <color rgb="FFFFCCFF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3AD5-1C8B-42AF-A5D1-9760F569BA7D}">
  <dimension ref="A1:I158"/>
  <sheetViews>
    <sheetView tabSelected="1" zoomScale="90" zoomScaleNormal="90" workbookViewId="0">
      <pane ySplit="1" topLeftCell="A2" activePane="bottomLeft" state="frozen"/>
      <selection pane="bottomLeft" activeCell="K98" sqref="K98"/>
    </sheetView>
  </sheetViews>
  <sheetFormatPr defaultRowHeight="15" x14ac:dyDescent="0.25"/>
  <cols>
    <col min="1" max="1" width="7.90625" style="2" bestFit="1" customWidth="1"/>
    <col min="2" max="2" width="25.81640625" style="2" bestFit="1" customWidth="1"/>
    <col min="3" max="3" width="7.81640625" style="2" bestFit="1" customWidth="1"/>
    <col min="4" max="4" width="88.08984375" style="3" bestFit="1" customWidth="1"/>
    <col min="5" max="7" width="12" style="1" customWidth="1"/>
    <col min="8" max="8" width="12" style="4" customWidth="1"/>
  </cols>
  <sheetData>
    <row r="1" spans="1:9" ht="62.4" customHeight="1" thickBo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3" t="s">
        <v>6</v>
      </c>
      <c r="H1" s="14" t="s">
        <v>7</v>
      </c>
    </row>
    <row r="2" spans="1:9" ht="16.2" thickTop="1" x14ac:dyDescent="0.25">
      <c r="A2" s="55" t="s">
        <v>8</v>
      </c>
      <c r="B2" s="55"/>
      <c r="C2" s="55"/>
      <c r="D2" s="55"/>
      <c r="E2" s="55"/>
      <c r="F2" s="55"/>
      <c r="G2" s="55"/>
      <c r="H2" s="56"/>
    </row>
    <row r="3" spans="1:9" ht="15.6" x14ac:dyDescent="0.25">
      <c r="A3" s="19" t="s">
        <v>9</v>
      </c>
      <c r="B3" s="19" t="s">
        <v>10</v>
      </c>
      <c r="C3" s="19"/>
      <c r="D3" s="5" t="s">
        <v>11</v>
      </c>
      <c r="E3" s="17">
        <v>271641</v>
      </c>
      <c r="F3" s="17">
        <v>-271641</v>
      </c>
      <c r="G3" s="17"/>
      <c r="H3" s="18">
        <f>E3+F3+G3</f>
        <v>0</v>
      </c>
    </row>
    <row r="4" spans="1:9" ht="15.6" x14ac:dyDescent="0.25">
      <c r="A4" s="19" t="s">
        <v>9</v>
      </c>
      <c r="B4" s="19" t="s">
        <v>10</v>
      </c>
      <c r="C4" s="19"/>
      <c r="D4" s="5" t="s">
        <v>12</v>
      </c>
      <c r="E4" s="17">
        <v>1091000</v>
      </c>
      <c r="F4" s="17">
        <v>-1091000</v>
      </c>
      <c r="G4" s="17"/>
      <c r="H4" s="18">
        <f>E4+F4+G4</f>
        <v>0</v>
      </c>
    </row>
    <row r="5" spans="1:9" ht="15.6" x14ac:dyDescent="0.25">
      <c r="A5" s="19" t="s">
        <v>9</v>
      </c>
      <c r="B5" s="19" t="s">
        <v>10</v>
      </c>
      <c r="C5" s="19"/>
      <c r="D5" s="5" t="s">
        <v>13</v>
      </c>
      <c r="E5" s="17">
        <v>0</v>
      </c>
      <c r="F5" s="17">
        <v>123163</v>
      </c>
      <c r="G5" s="17"/>
      <c r="H5" s="18">
        <f>E5+F5+G5</f>
        <v>123163</v>
      </c>
    </row>
    <row r="6" spans="1:9" ht="15.6" x14ac:dyDescent="0.25">
      <c r="A6" s="20"/>
      <c r="B6" s="20"/>
      <c r="C6" s="20"/>
      <c r="D6" s="20" t="s">
        <v>14</v>
      </c>
      <c r="E6" s="22">
        <f>SUBTOTAL(9,E3:E5)</f>
        <v>1362641</v>
      </c>
      <c r="F6" s="22">
        <f>SUBTOTAL(9,F3:F5)</f>
        <v>-1239478</v>
      </c>
      <c r="G6" s="22">
        <f>SUBTOTAL(9,G3:G5)</f>
        <v>0</v>
      </c>
      <c r="H6" s="22">
        <f>SUBTOTAL(9,H3:H5)</f>
        <v>123163</v>
      </c>
    </row>
    <row r="7" spans="1:9" ht="15.6" x14ac:dyDescent="0.25">
      <c r="A7" s="20"/>
      <c r="B7" s="20"/>
      <c r="C7" s="20"/>
      <c r="D7" s="21"/>
      <c r="E7" s="22"/>
      <c r="F7" s="22"/>
      <c r="G7" s="22"/>
      <c r="H7" s="18"/>
    </row>
    <row r="8" spans="1:9" ht="15.6" x14ac:dyDescent="0.25">
      <c r="A8" s="19" t="s">
        <v>15</v>
      </c>
      <c r="B8" s="19" t="s">
        <v>16</v>
      </c>
      <c r="C8" s="19" t="s">
        <v>17</v>
      </c>
      <c r="D8" s="5" t="s">
        <v>18</v>
      </c>
      <c r="E8" s="17">
        <v>0</v>
      </c>
      <c r="F8" s="17">
        <v>56646</v>
      </c>
      <c r="G8" s="17"/>
      <c r="H8" s="18">
        <f>E8+F8+G8</f>
        <v>56646</v>
      </c>
    </row>
    <row r="9" spans="1:9" ht="15.6" x14ac:dyDescent="0.25">
      <c r="A9" s="19" t="s">
        <v>15</v>
      </c>
      <c r="B9" s="19" t="s">
        <v>16</v>
      </c>
      <c r="C9" s="19" t="s">
        <v>19</v>
      </c>
      <c r="D9" s="5" t="s">
        <v>20</v>
      </c>
      <c r="E9" s="17">
        <v>0</v>
      </c>
      <c r="F9" s="17">
        <v>31470</v>
      </c>
      <c r="G9" s="17"/>
      <c r="H9" s="18">
        <f>E9+F9+G9</f>
        <v>31470</v>
      </c>
    </row>
    <row r="10" spans="1:9" ht="15.6" x14ac:dyDescent="0.25">
      <c r="A10" s="19" t="s">
        <v>15</v>
      </c>
      <c r="B10" s="19" t="s">
        <v>16</v>
      </c>
      <c r="C10" s="19" t="s">
        <v>21</v>
      </c>
      <c r="D10" s="5" t="s">
        <v>22</v>
      </c>
      <c r="E10" s="17">
        <v>0</v>
      </c>
      <c r="F10" s="17">
        <v>152105</v>
      </c>
      <c r="G10" s="17"/>
      <c r="H10" s="18">
        <f>E10+F10+G10</f>
        <v>152105</v>
      </c>
    </row>
    <row r="11" spans="1:9" ht="15.6" x14ac:dyDescent="0.25">
      <c r="A11" s="19" t="s">
        <v>15</v>
      </c>
      <c r="B11" s="19" t="s">
        <v>16</v>
      </c>
      <c r="C11" s="19" t="s">
        <v>23</v>
      </c>
      <c r="D11" s="5" t="s">
        <v>20</v>
      </c>
      <c r="E11" s="17">
        <v>0</v>
      </c>
      <c r="F11" s="17">
        <v>10490</v>
      </c>
      <c r="G11" s="17"/>
      <c r="H11" s="18">
        <f>E11+F11+G11</f>
        <v>10490</v>
      </c>
    </row>
    <row r="12" spans="1:9" ht="15.6" x14ac:dyDescent="0.25">
      <c r="A12" s="20"/>
      <c r="B12" s="20"/>
      <c r="C12" s="20"/>
      <c r="D12" s="20" t="s">
        <v>24</v>
      </c>
      <c r="E12" s="22">
        <f>SUBTOTAL(9,E8:E11)</f>
        <v>0</v>
      </c>
      <c r="F12" s="22">
        <f>SUBTOTAL(9,F8:F11)</f>
        <v>250711</v>
      </c>
      <c r="G12" s="22">
        <f>SUBTOTAL(9,G8:G11)</f>
        <v>0</v>
      </c>
      <c r="H12" s="22">
        <f>SUBTOTAL(9,H8:H11)</f>
        <v>250711</v>
      </c>
    </row>
    <row r="13" spans="1:9" ht="15.6" x14ac:dyDescent="0.25">
      <c r="A13" s="20"/>
      <c r="B13" s="20"/>
      <c r="C13" s="20"/>
      <c r="D13" s="21"/>
      <c r="E13" s="22"/>
      <c r="F13" s="22"/>
      <c r="G13" s="22"/>
      <c r="H13" s="18"/>
    </row>
    <row r="14" spans="1:9" ht="15.6" x14ac:dyDescent="0.25">
      <c r="A14" s="19" t="s">
        <v>25</v>
      </c>
      <c r="B14" s="19" t="s">
        <v>26</v>
      </c>
      <c r="C14" s="19" t="s">
        <v>27</v>
      </c>
      <c r="D14" s="5" t="s">
        <v>28</v>
      </c>
      <c r="E14" s="17">
        <v>0</v>
      </c>
      <c r="F14" s="17">
        <v>0</v>
      </c>
      <c r="G14" s="17">
        <v>7500</v>
      </c>
      <c r="H14" s="18">
        <f>E14+F14+G14</f>
        <v>7500</v>
      </c>
      <c r="I14" t="s">
        <v>29</v>
      </c>
    </row>
    <row r="15" spans="1:9" ht="15.6" x14ac:dyDescent="0.25">
      <c r="A15" s="19" t="s">
        <v>25</v>
      </c>
      <c r="B15" s="19" t="s">
        <v>26</v>
      </c>
      <c r="C15" s="19" t="s">
        <v>30</v>
      </c>
      <c r="D15" s="5" t="s">
        <v>31</v>
      </c>
      <c r="E15" s="17">
        <v>0</v>
      </c>
      <c r="F15" s="17">
        <v>0</v>
      </c>
      <c r="G15" s="17">
        <v>6750</v>
      </c>
      <c r="H15" s="18">
        <f>E15+F15+G15</f>
        <v>6750</v>
      </c>
      <c r="I15" t="s">
        <v>32</v>
      </c>
    </row>
    <row r="16" spans="1:9" ht="15.6" x14ac:dyDescent="0.25">
      <c r="A16" s="20"/>
      <c r="B16" s="20"/>
      <c r="C16" s="20"/>
      <c r="D16" s="20" t="s">
        <v>33</v>
      </c>
      <c r="E16" s="22">
        <f>SUBTOTAL(9,E14:E15)</f>
        <v>0</v>
      </c>
      <c r="F16" s="22">
        <f>SUBTOTAL(9,F14:F15)</f>
        <v>0</v>
      </c>
      <c r="G16" s="22">
        <f>SUBTOTAL(9,G14:G15)</f>
        <v>14250</v>
      </c>
      <c r="H16" s="22">
        <f>SUBTOTAL(9,H14:H15)</f>
        <v>14250</v>
      </c>
    </row>
    <row r="17" spans="1:8" ht="15.6" x14ac:dyDescent="0.25">
      <c r="A17" s="20"/>
      <c r="B17" s="20"/>
      <c r="C17" s="20"/>
      <c r="D17" s="21"/>
      <c r="E17" s="22"/>
      <c r="F17" s="22"/>
      <c r="G17" s="22"/>
      <c r="H17" s="18"/>
    </row>
    <row r="18" spans="1:8" ht="30" x14ac:dyDescent="0.25">
      <c r="A18" s="19" t="s">
        <v>34</v>
      </c>
      <c r="B18" s="19" t="s">
        <v>35</v>
      </c>
      <c r="C18" s="19" t="s">
        <v>36</v>
      </c>
      <c r="D18" s="5" t="s">
        <v>37</v>
      </c>
      <c r="E18" s="17">
        <v>0</v>
      </c>
      <c r="F18" s="17">
        <v>52450</v>
      </c>
      <c r="G18" s="17"/>
      <c r="H18" s="18">
        <f>E18+F18+G18</f>
        <v>52450</v>
      </c>
    </row>
    <row r="19" spans="1:8" ht="15.6" x14ac:dyDescent="0.25">
      <c r="A19" s="20"/>
      <c r="B19" s="20"/>
      <c r="C19" s="20"/>
      <c r="D19" s="20" t="s">
        <v>38</v>
      </c>
      <c r="E19" s="22">
        <f>SUBTOTAL(9,E18)</f>
        <v>0</v>
      </c>
      <c r="F19" s="22">
        <f>SUBTOTAL(9,F18)</f>
        <v>52450</v>
      </c>
      <c r="G19" s="22">
        <f>SUBTOTAL(9,G18)</f>
        <v>0</v>
      </c>
      <c r="H19" s="22">
        <f>SUBTOTAL(9,H18)</f>
        <v>52450</v>
      </c>
    </row>
    <row r="20" spans="1:8" ht="15.6" x14ac:dyDescent="0.25">
      <c r="A20" s="20"/>
      <c r="B20" s="20"/>
      <c r="C20" s="20"/>
      <c r="D20" s="21"/>
      <c r="E20" s="22"/>
      <c r="F20" s="22"/>
      <c r="G20" s="22"/>
      <c r="H20" s="18"/>
    </row>
    <row r="21" spans="1:8" ht="15.6" x14ac:dyDescent="0.25">
      <c r="A21" s="19" t="s">
        <v>39</v>
      </c>
      <c r="B21" s="19" t="s">
        <v>40</v>
      </c>
      <c r="C21" s="19" t="s">
        <v>41</v>
      </c>
      <c r="D21" s="5" t="s">
        <v>42</v>
      </c>
      <c r="E21" s="17">
        <v>0</v>
      </c>
      <c r="F21" s="17">
        <v>26225</v>
      </c>
      <c r="G21" s="17"/>
      <c r="H21" s="18">
        <f>E21+F21+G21</f>
        <v>26225</v>
      </c>
    </row>
    <row r="22" spans="1:8" ht="15.6" x14ac:dyDescent="0.25">
      <c r="A22" s="20"/>
      <c r="B22" s="20"/>
      <c r="C22" s="20"/>
      <c r="D22" s="20" t="s">
        <v>43</v>
      </c>
      <c r="E22" s="22">
        <f>SUBTOTAL(9,E21)</f>
        <v>0</v>
      </c>
      <c r="F22" s="22">
        <f>SUBTOTAL(9,F21)</f>
        <v>26225</v>
      </c>
      <c r="G22" s="22">
        <f>SUBTOTAL(9,G21)</f>
        <v>0</v>
      </c>
      <c r="H22" s="22">
        <f>SUBTOTAL(9,H21)</f>
        <v>26225</v>
      </c>
    </row>
    <row r="23" spans="1:8" ht="15.6" x14ac:dyDescent="0.25">
      <c r="A23" s="20"/>
      <c r="B23" s="20"/>
      <c r="C23" s="20"/>
      <c r="D23" s="21"/>
      <c r="E23" s="22"/>
      <c r="F23" s="22"/>
      <c r="G23" s="22"/>
      <c r="H23" s="18"/>
    </row>
    <row r="24" spans="1:8" ht="15.6" x14ac:dyDescent="0.25">
      <c r="A24" s="19" t="s">
        <v>44</v>
      </c>
      <c r="B24" s="19" t="s">
        <v>45</v>
      </c>
      <c r="C24" s="19" t="s">
        <v>46</v>
      </c>
      <c r="D24" s="5" t="s">
        <v>47</v>
      </c>
      <c r="E24" s="17">
        <v>0</v>
      </c>
      <c r="F24" s="17">
        <v>20980</v>
      </c>
      <c r="G24" s="17"/>
      <c r="H24" s="18">
        <f>E24+F24+G24</f>
        <v>20980</v>
      </c>
    </row>
    <row r="25" spans="1:8" ht="15.6" x14ac:dyDescent="0.25">
      <c r="A25" s="20"/>
      <c r="B25" s="20"/>
      <c r="C25" s="20"/>
      <c r="D25" s="20" t="s">
        <v>48</v>
      </c>
      <c r="E25" s="22">
        <f>SUBTOTAL(9,E24)</f>
        <v>0</v>
      </c>
      <c r="F25" s="22">
        <f>SUBTOTAL(9,F24)</f>
        <v>20980</v>
      </c>
      <c r="G25" s="22">
        <f>SUBTOTAL(9,G24)</f>
        <v>0</v>
      </c>
      <c r="H25" s="22">
        <f>SUBTOTAL(9,H24)</f>
        <v>20980</v>
      </c>
    </row>
    <row r="26" spans="1:8" ht="15.6" x14ac:dyDescent="0.25">
      <c r="A26" s="20"/>
      <c r="B26" s="20"/>
      <c r="C26" s="20"/>
      <c r="D26" s="21"/>
      <c r="E26" s="22"/>
      <c r="F26" s="22"/>
      <c r="G26" s="22"/>
      <c r="H26" s="18"/>
    </row>
    <row r="27" spans="1:8" ht="15.6" x14ac:dyDescent="0.25">
      <c r="A27" s="19" t="s">
        <v>49</v>
      </c>
      <c r="B27" s="19" t="s">
        <v>50</v>
      </c>
      <c r="C27" s="19" t="s">
        <v>51</v>
      </c>
      <c r="D27" s="5" t="s">
        <v>50</v>
      </c>
      <c r="E27" s="17">
        <v>0</v>
      </c>
      <c r="F27" s="17">
        <v>104900</v>
      </c>
      <c r="G27" s="17"/>
      <c r="H27" s="18">
        <f>E27+F27+G27</f>
        <v>104900</v>
      </c>
    </row>
    <row r="28" spans="1:8" ht="15.6" x14ac:dyDescent="0.25">
      <c r="A28" s="20"/>
      <c r="B28" s="20"/>
      <c r="C28" s="20"/>
      <c r="D28" s="20" t="s">
        <v>52</v>
      </c>
      <c r="E28" s="22">
        <f>SUBTOTAL(9,E27)</f>
        <v>0</v>
      </c>
      <c r="F28" s="22">
        <f>SUBTOTAL(9,F27)</f>
        <v>104900</v>
      </c>
      <c r="G28" s="22">
        <f>SUBTOTAL(9,G27)</f>
        <v>0</v>
      </c>
      <c r="H28" s="22">
        <f>SUBTOTAL(9,H27)</f>
        <v>104900</v>
      </c>
    </row>
    <row r="29" spans="1:8" ht="15.6" x14ac:dyDescent="0.25">
      <c r="A29" s="20"/>
      <c r="B29" s="20"/>
      <c r="C29" s="20"/>
      <c r="D29" s="21"/>
      <c r="E29" s="22"/>
      <c r="F29" s="22"/>
      <c r="G29" s="22"/>
      <c r="H29" s="18"/>
    </row>
    <row r="30" spans="1:8" ht="15.6" x14ac:dyDescent="0.25">
      <c r="A30" s="19" t="s">
        <v>53</v>
      </c>
      <c r="B30" s="19" t="s">
        <v>54</v>
      </c>
      <c r="C30" s="19" t="s">
        <v>55</v>
      </c>
      <c r="D30" s="5" t="s">
        <v>56</v>
      </c>
      <c r="E30" s="17">
        <v>0</v>
      </c>
      <c r="F30" s="17">
        <v>165000</v>
      </c>
      <c r="G30" s="17"/>
      <c r="H30" s="18">
        <f>E30+F30+G30</f>
        <v>165000</v>
      </c>
    </row>
    <row r="31" spans="1:8" ht="30" x14ac:dyDescent="0.25">
      <c r="A31" s="19" t="s">
        <v>53</v>
      </c>
      <c r="B31" s="19" t="s">
        <v>54</v>
      </c>
      <c r="C31" s="19" t="s">
        <v>57</v>
      </c>
      <c r="D31" s="5" t="s">
        <v>58</v>
      </c>
      <c r="E31" s="17">
        <v>0</v>
      </c>
      <c r="F31" s="17">
        <v>50000</v>
      </c>
      <c r="G31" s="17"/>
      <c r="H31" s="18">
        <f>E31+F31+G31</f>
        <v>50000</v>
      </c>
    </row>
    <row r="32" spans="1:8" ht="15.6" x14ac:dyDescent="0.25">
      <c r="A32" s="20"/>
      <c r="B32" s="20"/>
      <c r="C32" s="20"/>
      <c r="D32" s="20" t="s">
        <v>59</v>
      </c>
      <c r="E32" s="22">
        <f>SUBTOTAL(9,E30:E31)</f>
        <v>0</v>
      </c>
      <c r="F32" s="22">
        <f>SUBTOTAL(9,F30:F31)</f>
        <v>215000</v>
      </c>
      <c r="G32" s="22">
        <f>SUBTOTAL(9,G30:G31)</f>
        <v>0</v>
      </c>
      <c r="H32" s="22">
        <f>SUBTOTAL(9,H30:H31)</f>
        <v>215000</v>
      </c>
    </row>
    <row r="33" spans="1:9" ht="15.6" x14ac:dyDescent="0.25">
      <c r="A33" s="20"/>
      <c r="B33" s="20"/>
      <c r="C33" s="20"/>
      <c r="D33" s="20"/>
      <c r="E33" s="22"/>
      <c r="F33" s="22"/>
      <c r="G33" s="22"/>
      <c r="H33" s="18"/>
    </row>
    <row r="34" spans="1:9" ht="15.6" x14ac:dyDescent="0.25">
      <c r="A34" s="19" t="s">
        <v>60</v>
      </c>
      <c r="B34" s="19" t="s">
        <v>61</v>
      </c>
      <c r="C34" s="19" t="s">
        <v>62</v>
      </c>
      <c r="D34" s="5" t="s">
        <v>63</v>
      </c>
      <c r="E34" s="17">
        <v>0</v>
      </c>
      <c r="F34" s="17">
        <v>31470</v>
      </c>
      <c r="G34" s="17"/>
      <c r="H34" s="18">
        <f>E34+F34+G34</f>
        <v>31470</v>
      </c>
    </row>
    <row r="35" spans="1:9" ht="15.6" x14ac:dyDescent="0.25">
      <c r="A35" s="19" t="s">
        <v>60</v>
      </c>
      <c r="B35" s="19" t="s">
        <v>61</v>
      </c>
      <c r="C35" s="19" t="s">
        <v>64</v>
      </c>
      <c r="D35" s="5" t="s">
        <v>65</v>
      </c>
      <c r="E35" s="17">
        <v>0</v>
      </c>
      <c r="F35" s="17">
        <v>10490</v>
      </c>
      <c r="G35" s="17"/>
      <c r="H35" s="18">
        <f>E35+F35+G35</f>
        <v>10490</v>
      </c>
    </row>
    <row r="36" spans="1:9" ht="15.6" x14ac:dyDescent="0.25">
      <c r="A36" s="19" t="s">
        <v>60</v>
      </c>
      <c r="B36" s="19" t="s">
        <v>61</v>
      </c>
      <c r="C36" s="19" t="s">
        <v>66</v>
      </c>
      <c r="D36" s="5" t="s">
        <v>67</v>
      </c>
      <c r="E36" s="17">
        <v>0</v>
      </c>
      <c r="F36" s="17">
        <v>31470</v>
      </c>
      <c r="G36" s="17"/>
      <c r="H36" s="18">
        <f>E36+F36+G36</f>
        <v>31470</v>
      </c>
    </row>
    <row r="37" spans="1:9" ht="15.6" x14ac:dyDescent="0.25">
      <c r="A37" s="20"/>
      <c r="B37" s="20"/>
      <c r="C37" s="20"/>
      <c r="D37" s="20" t="s">
        <v>68</v>
      </c>
      <c r="E37" s="22">
        <f>SUBTOTAL(9,E34:E36)</f>
        <v>0</v>
      </c>
      <c r="F37" s="22">
        <f>SUBTOTAL(9,F34:F36)</f>
        <v>73430</v>
      </c>
      <c r="G37" s="22">
        <f>SUBTOTAL(9,G34:G36)</f>
        <v>0</v>
      </c>
      <c r="H37" s="22">
        <f>SUBTOTAL(9,H34:H36)</f>
        <v>73430</v>
      </c>
    </row>
    <row r="38" spans="1:9" ht="15.6" x14ac:dyDescent="0.25">
      <c r="A38" s="20"/>
      <c r="B38" s="20"/>
      <c r="C38" s="20"/>
      <c r="D38" s="21"/>
      <c r="E38" s="22"/>
      <c r="F38" s="22"/>
      <c r="G38" s="22"/>
      <c r="H38" s="18"/>
    </row>
    <row r="39" spans="1:9" ht="15.6" x14ac:dyDescent="0.25">
      <c r="A39" s="19" t="s">
        <v>69</v>
      </c>
      <c r="B39" s="19" t="s">
        <v>70</v>
      </c>
      <c r="C39" s="19" t="s">
        <v>71</v>
      </c>
      <c r="D39" s="5" t="s">
        <v>72</v>
      </c>
      <c r="E39" s="17">
        <v>0</v>
      </c>
      <c r="F39" s="17">
        <v>10490</v>
      </c>
      <c r="G39" s="17"/>
      <c r="H39" s="18">
        <f>E39+F39+G39</f>
        <v>10490</v>
      </c>
    </row>
    <row r="40" spans="1:9" ht="15.6" x14ac:dyDescent="0.25">
      <c r="A40" s="20"/>
      <c r="B40" s="20"/>
      <c r="C40" s="20"/>
      <c r="D40" s="20" t="s">
        <v>73</v>
      </c>
      <c r="E40" s="22">
        <f>SUBTOTAL(9,E39)</f>
        <v>0</v>
      </c>
      <c r="F40" s="22">
        <f>SUBTOTAL(9,F39)</f>
        <v>10490</v>
      </c>
      <c r="G40" s="22">
        <f>SUBTOTAL(9,G39)</f>
        <v>0</v>
      </c>
      <c r="H40" s="22">
        <f>SUBTOTAL(9,H39)</f>
        <v>10490</v>
      </c>
    </row>
    <row r="41" spans="1:9" ht="15.6" x14ac:dyDescent="0.25">
      <c r="A41" s="20"/>
      <c r="B41" s="20"/>
      <c r="C41" s="20"/>
      <c r="D41" s="21"/>
      <c r="E41" s="22"/>
      <c r="F41" s="22"/>
      <c r="G41" s="22"/>
      <c r="H41" s="18"/>
    </row>
    <row r="42" spans="1:9" ht="15.6" x14ac:dyDescent="0.25">
      <c r="A42" s="19" t="s">
        <v>74</v>
      </c>
      <c r="B42" s="19" t="s">
        <v>75</v>
      </c>
      <c r="C42" s="19" t="s">
        <v>76</v>
      </c>
      <c r="D42" s="5" t="s">
        <v>77</v>
      </c>
      <c r="E42" s="17">
        <v>0</v>
      </c>
      <c r="F42" s="17">
        <v>83920</v>
      </c>
      <c r="G42" s="17"/>
      <c r="H42" s="18">
        <f>E42+F42+G42</f>
        <v>83920</v>
      </c>
    </row>
    <row r="43" spans="1:9" ht="15.6" x14ac:dyDescent="0.25">
      <c r="A43" s="20"/>
      <c r="B43" s="20"/>
      <c r="C43" s="20"/>
      <c r="D43" s="20" t="s">
        <v>78</v>
      </c>
      <c r="E43" s="22">
        <f>SUBTOTAL(9,E42)</f>
        <v>0</v>
      </c>
      <c r="F43" s="22">
        <f>SUBTOTAL(9,F42)</f>
        <v>83920</v>
      </c>
      <c r="G43" s="22">
        <f>SUBTOTAL(9,G42)</f>
        <v>0</v>
      </c>
      <c r="H43" s="22">
        <f>SUBTOTAL(9,H42)</f>
        <v>83920</v>
      </c>
    </row>
    <row r="44" spans="1:9" ht="15.6" x14ac:dyDescent="0.25">
      <c r="A44" s="20"/>
      <c r="B44" s="20"/>
      <c r="C44" s="20"/>
      <c r="D44" s="21"/>
      <c r="E44" s="22"/>
      <c r="F44" s="22"/>
      <c r="G44" s="22"/>
      <c r="H44" s="18"/>
    </row>
    <row r="45" spans="1:9" ht="15.6" x14ac:dyDescent="0.25">
      <c r="A45" s="19" t="s">
        <v>79</v>
      </c>
      <c r="B45" s="19" t="s">
        <v>80</v>
      </c>
      <c r="C45" s="19" t="s">
        <v>81</v>
      </c>
      <c r="D45" s="5" t="s">
        <v>82</v>
      </c>
      <c r="E45" s="17">
        <v>0</v>
      </c>
      <c r="F45" s="17">
        <v>10490</v>
      </c>
      <c r="G45" s="17"/>
      <c r="H45" s="18">
        <f t="shared" ref="H45:H52" si="0">E45+F45+G45</f>
        <v>10490</v>
      </c>
    </row>
    <row r="46" spans="1:9" ht="15.6" x14ac:dyDescent="0.25">
      <c r="A46" s="19" t="s">
        <v>79</v>
      </c>
      <c r="B46" s="19" t="s">
        <v>80</v>
      </c>
      <c r="C46" s="19" t="s">
        <v>83</v>
      </c>
      <c r="D46" s="5" t="s">
        <v>84</v>
      </c>
      <c r="E46" s="17">
        <v>0</v>
      </c>
      <c r="F46" s="17">
        <v>41960</v>
      </c>
      <c r="G46" s="17"/>
      <c r="H46" s="18">
        <f t="shared" si="0"/>
        <v>41960</v>
      </c>
    </row>
    <row r="47" spans="1:9" ht="15.6" x14ac:dyDescent="0.25">
      <c r="A47" s="19" t="s">
        <v>79</v>
      </c>
      <c r="B47" s="19" t="s">
        <v>80</v>
      </c>
      <c r="C47" s="19" t="s">
        <v>85</v>
      </c>
      <c r="D47" s="5" t="s">
        <v>86</v>
      </c>
      <c r="E47" s="17">
        <v>0</v>
      </c>
      <c r="F47" s="17">
        <v>83920</v>
      </c>
      <c r="G47" s="17"/>
      <c r="H47" s="18">
        <f t="shared" si="0"/>
        <v>83920</v>
      </c>
    </row>
    <row r="48" spans="1:9" ht="15.6" x14ac:dyDescent="0.25">
      <c r="A48" s="19" t="s">
        <v>79</v>
      </c>
      <c r="B48" s="19" t="s">
        <v>80</v>
      </c>
      <c r="C48" s="19" t="s">
        <v>87</v>
      </c>
      <c r="D48" s="5" t="s">
        <v>88</v>
      </c>
      <c r="E48" s="17">
        <v>0</v>
      </c>
      <c r="F48" s="17">
        <v>0</v>
      </c>
      <c r="G48" s="17">
        <v>49000</v>
      </c>
      <c r="H48" s="18">
        <f t="shared" si="0"/>
        <v>49000</v>
      </c>
      <c r="I48" t="s">
        <v>89</v>
      </c>
    </row>
    <row r="49" spans="1:8" ht="15.6" x14ac:dyDescent="0.25">
      <c r="A49" s="19" t="s">
        <v>79</v>
      </c>
      <c r="B49" s="19" t="s">
        <v>80</v>
      </c>
      <c r="C49" s="19" t="s">
        <v>90</v>
      </c>
      <c r="D49" s="5" t="s">
        <v>91</v>
      </c>
      <c r="E49" s="17">
        <v>0</v>
      </c>
      <c r="F49" s="17">
        <v>18000</v>
      </c>
      <c r="G49" s="17"/>
      <c r="H49" s="18">
        <f t="shared" si="0"/>
        <v>18000</v>
      </c>
    </row>
    <row r="50" spans="1:8" ht="15.6" x14ac:dyDescent="0.25">
      <c r="A50" s="19" t="s">
        <v>79</v>
      </c>
      <c r="B50" s="19" t="s">
        <v>80</v>
      </c>
      <c r="C50" s="19" t="s">
        <v>92</v>
      </c>
      <c r="D50" s="5" t="s">
        <v>93</v>
      </c>
      <c r="E50" s="17">
        <v>0</v>
      </c>
      <c r="F50" s="17">
        <v>12000</v>
      </c>
      <c r="G50" s="17"/>
      <c r="H50" s="18">
        <f t="shared" si="0"/>
        <v>12000</v>
      </c>
    </row>
    <row r="51" spans="1:8" ht="15.6" x14ac:dyDescent="0.25">
      <c r="A51" s="19" t="s">
        <v>79</v>
      </c>
      <c r="B51" s="19" t="s">
        <v>80</v>
      </c>
      <c r="C51" s="19" t="s">
        <v>94</v>
      </c>
      <c r="D51" s="5" t="s">
        <v>95</v>
      </c>
      <c r="E51" s="17">
        <v>0</v>
      </c>
      <c r="F51" s="17">
        <v>6294</v>
      </c>
      <c r="G51" s="17"/>
      <c r="H51" s="18">
        <f t="shared" si="0"/>
        <v>6294</v>
      </c>
    </row>
    <row r="52" spans="1:8" ht="15.6" x14ac:dyDescent="0.25">
      <c r="A52" s="19" t="s">
        <v>79</v>
      </c>
      <c r="B52" s="19" t="s">
        <v>80</v>
      </c>
      <c r="C52" s="19" t="s">
        <v>96</v>
      </c>
      <c r="D52" s="5" t="s">
        <v>95</v>
      </c>
      <c r="E52" s="17">
        <v>0</v>
      </c>
      <c r="F52" s="17">
        <v>8392</v>
      </c>
      <c r="G52" s="17"/>
      <c r="H52" s="18">
        <f t="shared" si="0"/>
        <v>8392</v>
      </c>
    </row>
    <row r="53" spans="1:8" ht="15.6" x14ac:dyDescent="0.25">
      <c r="A53" s="20"/>
      <c r="B53" s="20"/>
      <c r="C53" s="20"/>
      <c r="D53" s="20" t="s">
        <v>97</v>
      </c>
      <c r="E53" s="22">
        <f>SUBTOTAL(9,E45:E52)</f>
        <v>0</v>
      </c>
      <c r="F53" s="22">
        <f>SUBTOTAL(9,F45:F52)</f>
        <v>181056</v>
      </c>
      <c r="G53" s="22">
        <f>SUBTOTAL(9,G45:G52)</f>
        <v>49000</v>
      </c>
      <c r="H53" s="22">
        <f>SUBTOTAL(9,H45:H52)</f>
        <v>230056</v>
      </c>
    </row>
    <row r="54" spans="1:8" ht="15.6" x14ac:dyDescent="0.25">
      <c r="A54" s="20"/>
      <c r="B54" s="20"/>
      <c r="C54" s="20"/>
      <c r="D54" s="21"/>
      <c r="E54" s="22"/>
      <c r="F54" s="22"/>
      <c r="G54" s="22"/>
      <c r="H54" s="18"/>
    </row>
    <row r="55" spans="1:8" ht="15.6" x14ac:dyDescent="0.25">
      <c r="A55" s="19" t="s">
        <v>98</v>
      </c>
      <c r="B55" s="19" t="s">
        <v>99</v>
      </c>
      <c r="C55" s="19" t="s">
        <v>100</v>
      </c>
      <c r="D55" s="5" t="s">
        <v>101</v>
      </c>
      <c r="E55" s="17">
        <v>0</v>
      </c>
      <c r="F55" s="17">
        <v>52450</v>
      </c>
      <c r="G55" s="17"/>
      <c r="H55" s="18">
        <f>E55+F55+G55</f>
        <v>52450</v>
      </c>
    </row>
    <row r="56" spans="1:8" ht="15.6" x14ac:dyDescent="0.25">
      <c r="A56" s="20"/>
      <c r="B56" s="20"/>
      <c r="C56" s="20"/>
      <c r="D56" s="20" t="s">
        <v>102</v>
      </c>
      <c r="E56" s="22">
        <f>SUBTOTAL(9,E55)</f>
        <v>0</v>
      </c>
      <c r="F56" s="22">
        <f>SUBTOTAL(9,F55)</f>
        <v>52450</v>
      </c>
      <c r="G56" s="22">
        <f>SUBTOTAL(9,G55)</f>
        <v>0</v>
      </c>
      <c r="H56" s="22">
        <f>SUBTOTAL(9,H55)</f>
        <v>52450</v>
      </c>
    </row>
    <row r="57" spans="1:8" ht="15.6" x14ac:dyDescent="0.25">
      <c r="A57" s="20"/>
      <c r="B57" s="20"/>
      <c r="C57" s="20"/>
      <c r="D57" s="21"/>
      <c r="E57" s="22"/>
      <c r="F57" s="22"/>
      <c r="G57" s="22"/>
      <c r="H57" s="18"/>
    </row>
    <row r="58" spans="1:8" ht="30" x14ac:dyDescent="0.25">
      <c r="A58" s="19" t="s">
        <v>103</v>
      </c>
      <c r="B58" s="19" t="s">
        <v>104</v>
      </c>
      <c r="C58" s="19" t="s">
        <v>105</v>
      </c>
      <c r="D58" s="5" t="s">
        <v>106</v>
      </c>
      <c r="E58" s="17">
        <v>0</v>
      </c>
      <c r="F58" s="17">
        <v>10490</v>
      </c>
      <c r="G58" s="17"/>
      <c r="H58" s="18">
        <f>E58+F58+G58</f>
        <v>10490</v>
      </c>
    </row>
    <row r="59" spans="1:8" ht="30" x14ac:dyDescent="0.25">
      <c r="A59" s="19" t="s">
        <v>103</v>
      </c>
      <c r="B59" s="19" t="s">
        <v>104</v>
      </c>
      <c r="C59" s="19" t="s">
        <v>107</v>
      </c>
      <c r="D59" s="5" t="s">
        <v>108</v>
      </c>
      <c r="E59" s="17">
        <v>0</v>
      </c>
      <c r="F59" s="17">
        <v>32359</v>
      </c>
      <c r="G59" s="17"/>
      <c r="H59" s="18">
        <f>E59+F59+G59</f>
        <v>32359</v>
      </c>
    </row>
    <row r="60" spans="1:8" ht="30" x14ac:dyDescent="0.25">
      <c r="A60" s="19" t="s">
        <v>103</v>
      </c>
      <c r="B60" s="19" t="s">
        <v>104</v>
      </c>
      <c r="C60" s="19" t="s">
        <v>109</v>
      </c>
      <c r="D60" s="5" t="s">
        <v>110</v>
      </c>
      <c r="E60" s="17">
        <v>0</v>
      </c>
      <c r="F60" s="17">
        <v>103462</v>
      </c>
      <c r="G60" s="17"/>
      <c r="H60" s="18">
        <f>E60+F60+G60</f>
        <v>103462</v>
      </c>
    </row>
    <row r="61" spans="1:8" ht="30" x14ac:dyDescent="0.25">
      <c r="A61" s="19" t="s">
        <v>103</v>
      </c>
      <c r="B61" s="19" t="s">
        <v>104</v>
      </c>
      <c r="C61" s="19" t="s">
        <v>111</v>
      </c>
      <c r="D61" s="5" t="s">
        <v>112</v>
      </c>
      <c r="E61" s="17">
        <v>0</v>
      </c>
      <c r="F61" s="17">
        <v>21555</v>
      </c>
      <c r="G61" s="17"/>
      <c r="H61" s="18">
        <f>E61+F61+G61</f>
        <v>21555</v>
      </c>
    </row>
    <row r="62" spans="1:8" ht="16.2" thickBot="1" x14ac:dyDescent="0.3">
      <c r="A62" s="33"/>
      <c r="B62" s="33"/>
      <c r="C62" s="33"/>
      <c r="D62" s="33" t="s">
        <v>113</v>
      </c>
      <c r="E62" s="34">
        <f>SUBTOTAL(9,E58:E61)</f>
        <v>0</v>
      </c>
      <c r="F62" s="34">
        <f>SUBTOTAL(9,F58:F61)</f>
        <v>167866</v>
      </c>
      <c r="G62" s="34">
        <f>SUBTOTAL(9,G58:G61)</f>
        <v>0</v>
      </c>
      <c r="H62" s="35">
        <f>SUBTOTAL(9,H58:H61)</f>
        <v>167866</v>
      </c>
    </row>
    <row r="63" spans="1:8" ht="16.2" thickBot="1" x14ac:dyDescent="0.3">
      <c r="A63" s="58" t="s">
        <v>114</v>
      </c>
      <c r="B63" s="58"/>
      <c r="C63" s="58"/>
      <c r="D63" s="58"/>
      <c r="E63" s="32">
        <f>SUBTOTAL(9,E3:E62)</f>
        <v>1362641</v>
      </c>
      <c r="F63" s="32">
        <f t="shared" ref="F63:H63" si="1">SUBTOTAL(9,F3:F62)</f>
        <v>0</v>
      </c>
      <c r="G63" s="32">
        <f t="shared" si="1"/>
        <v>63250</v>
      </c>
      <c r="H63" s="32">
        <f t="shared" si="1"/>
        <v>1425891</v>
      </c>
    </row>
    <row r="64" spans="1:8" ht="16.2" thickTop="1" x14ac:dyDescent="0.25">
      <c r="A64" s="54" t="s">
        <v>115</v>
      </c>
      <c r="B64" s="54"/>
      <c r="C64" s="54"/>
      <c r="D64" s="54"/>
      <c r="E64" s="54"/>
      <c r="F64" s="54"/>
      <c r="G64" s="54"/>
      <c r="H64" s="54"/>
    </row>
    <row r="65" spans="1:8" ht="30" x14ac:dyDescent="0.25">
      <c r="A65" s="23" t="s">
        <v>116</v>
      </c>
      <c r="B65" s="23" t="s">
        <v>117</v>
      </c>
      <c r="C65" s="23"/>
      <c r="D65" s="24" t="s">
        <v>118</v>
      </c>
      <c r="E65" s="25">
        <v>7401000</v>
      </c>
      <c r="F65" s="25">
        <f>-7401000</f>
        <v>-7401000</v>
      </c>
      <c r="G65" s="26"/>
      <c r="H65" s="15">
        <f>E65+F65+G65</f>
        <v>0</v>
      </c>
    </row>
    <row r="66" spans="1:8" ht="15.6" x14ac:dyDescent="0.25">
      <c r="A66" s="27"/>
      <c r="B66" s="27"/>
      <c r="C66" s="27"/>
      <c r="D66" s="27" t="s">
        <v>119</v>
      </c>
      <c r="E66" s="9">
        <f>SUBTOTAL(9,E65:E65)</f>
        <v>7401000</v>
      </c>
      <c r="F66" s="9">
        <f>SUBTOTAL(9,F65:F65)</f>
        <v>-7401000</v>
      </c>
      <c r="G66" s="9">
        <f>SUBTOTAL(9,G65:G65)</f>
        <v>0</v>
      </c>
      <c r="H66" s="15">
        <f>SUBTOTAL(9,H65:H65)</f>
        <v>0</v>
      </c>
    </row>
    <row r="67" spans="1:8" ht="15.6" x14ac:dyDescent="0.25">
      <c r="A67" s="27"/>
      <c r="B67" s="27"/>
      <c r="C67" s="27"/>
      <c r="D67" s="28"/>
      <c r="E67" s="9"/>
      <c r="F67" s="9"/>
      <c r="G67" s="9"/>
      <c r="H67" s="15"/>
    </row>
    <row r="68" spans="1:8" ht="15.6" x14ac:dyDescent="0.25">
      <c r="A68" s="23" t="s">
        <v>120</v>
      </c>
      <c r="B68" s="23" t="s">
        <v>121</v>
      </c>
      <c r="C68" s="23" t="s">
        <v>122</v>
      </c>
      <c r="D68" s="6" t="s">
        <v>123</v>
      </c>
      <c r="E68" s="29">
        <v>0</v>
      </c>
      <c r="F68" s="29">
        <v>387073</v>
      </c>
      <c r="G68" s="29"/>
      <c r="H68" s="15">
        <f>E68+F68+G68</f>
        <v>387073</v>
      </c>
    </row>
    <row r="69" spans="1:8" ht="15.6" x14ac:dyDescent="0.25">
      <c r="A69" s="23" t="s">
        <v>120</v>
      </c>
      <c r="B69" s="23" t="s">
        <v>121</v>
      </c>
      <c r="C69" s="23" t="s">
        <v>124</v>
      </c>
      <c r="D69" s="6" t="s">
        <v>125</v>
      </c>
      <c r="E69" s="29">
        <v>0</v>
      </c>
      <c r="F69" s="29">
        <v>243162</v>
      </c>
      <c r="G69" s="29"/>
      <c r="H69" s="15">
        <f>E69+F69+G69</f>
        <v>243162</v>
      </c>
    </row>
    <row r="70" spans="1:8" ht="15.6" x14ac:dyDescent="0.25">
      <c r="A70" s="23" t="s">
        <v>120</v>
      </c>
      <c r="B70" s="23" t="s">
        <v>121</v>
      </c>
      <c r="C70" s="23" t="s">
        <v>126</v>
      </c>
      <c r="D70" s="6" t="s">
        <v>127</v>
      </c>
      <c r="E70" s="29">
        <v>0</v>
      </c>
      <c r="F70" s="29">
        <v>92934</v>
      </c>
      <c r="G70" s="29"/>
      <c r="H70" s="15">
        <f>E70+F70+G70</f>
        <v>92934</v>
      </c>
    </row>
    <row r="71" spans="1:8" ht="15.6" x14ac:dyDescent="0.25">
      <c r="A71" s="23" t="s">
        <v>120</v>
      </c>
      <c r="B71" s="23" t="s">
        <v>121</v>
      </c>
      <c r="C71" s="23" t="s">
        <v>128</v>
      </c>
      <c r="D71" s="6" t="s">
        <v>129</v>
      </c>
      <c r="E71" s="29">
        <v>0</v>
      </c>
      <c r="F71" s="29">
        <v>99561</v>
      </c>
      <c r="G71" s="29"/>
      <c r="H71" s="15">
        <f>E71+F71+G71</f>
        <v>99561</v>
      </c>
    </row>
    <row r="72" spans="1:8" ht="15.6" x14ac:dyDescent="0.25">
      <c r="A72" s="27"/>
      <c r="B72" s="27"/>
      <c r="C72" s="27"/>
      <c r="D72" s="27" t="s">
        <v>130</v>
      </c>
      <c r="E72" s="9">
        <f>SUBTOTAL(9,E68:E71)</f>
        <v>0</v>
      </c>
      <c r="F72" s="9">
        <f>SUBTOTAL(9,F68:F71)</f>
        <v>822730</v>
      </c>
      <c r="G72" s="9">
        <f>SUBTOTAL(9,G68:G71)</f>
        <v>0</v>
      </c>
      <c r="H72" s="9">
        <f>SUBTOTAL(9,H68:H71)</f>
        <v>822730</v>
      </c>
    </row>
    <row r="73" spans="1:8" ht="15.6" x14ac:dyDescent="0.25">
      <c r="A73" s="27"/>
      <c r="B73" s="27"/>
      <c r="C73" s="27"/>
      <c r="D73" s="28"/>
      <c r="E73" s="9"/>
      <c r="F73" s="9"/>
      <c r="G73" s="9"/>
      <c r="H73" s="9"/>
    </row>
    <row r="74" spans="1:8" ht="15.6" x14ac:dyDescent="0.25">
      <c r="A74" s="23" t="s">
        <v>131</v>
      </c>
      <c r="B74" s="23" t="s">
        <v>132</v>
      </c>
      <c r="C74" s="23" t="s">
        <v>133</v>
      </c>
      <c r="D74" s="6" t="s">
        <v>134</v>
      </c>
      <c r="E74" s="29">
        <v>0</v>
      </c>
      <c r="F74" s="29">
        <v>30438</v>
      </c>
      <c r="G74" s="29"/>
      <c r="H74" s="15">
        <f t="shared" ref="H74:H88" si="2">E74+F74+G74</f>
        <v>30438</v>
      </c>
    </row>
    <row r="75" spans="1:8" ht="15.6" x14ac:dyDescent="0.25">
      <c r="A75" s="23" t="s">
        <v>131</v>
      </c>
      <c r="B75" s="23" t="s">
        <v>132</v>
      </c>
      <c r="C75" s="23" t="s">
        <v>135</v>
      </c>
      <c r="D75" s="6" t="s">
        <v>136</v>
      </c>
      <c r="E75" s="29">
        <v>0</v>
      </c>
      <c r="F75" s="29">
        <v>377743</v>
      </c>
      <c r="G75" s="29"/>
      <c r="H75" s="15">
        <f t="shared" si="2"/>
        <v>377743</v>
      </c>
    </row>
    <row r="76" spans="1:8" ht="15.6" x14ac:dyDescent="0.25">
      <c r="A76" s="23" t="s">
        <v>131</v>
      </c>
      <c r="B76" s="23" t="s">
        <v>132</v>
      </c>
      <c r="C76" s="23" t="s">
        <v>137</v>
      </c>
      <c r="D76" s="6" t="s">
        <v>138</v>
      </c>
      <c r="E76" s="29">
        <v>0</v>
      </c>
      <c r="F76" s="29">
        <v>18524</v>
      </c>
      <c r="G76" s="29"/>
      <c r="H76" s="15">
        <f t="shared" si="2"/>
        <v>18524</v>
      </c>
    </row>
    <row r="77" spans="1:8" ht="15.6" x14ac:dyDescent="0.25">
      <c r="A77" s="23" t="s">
        <v>131</v>
      </c>
      <c r="B77" s="23" t="s">
        <v>132</v>
      </c>
      <c r="C77" s="23" t="s">
        <v>139</v>
      </c>
      <c r="D77" s="6" t="s">
        <v>140</v>
      </c>
      <c r="E77" s="29">
        <v>0</v>
      </c>
      <c r="F77" s="29">
        <v>60182</v>
      </c>
      <c r="G77" s="29"/>
      <c r="H77" s="15">
        <f t="shared" si="2"/>
        <v>60182</v>
      </c>
    </row>
    <row r="78" spans="1:8" ht="15.6" x14ac:dyDescent="0.25">
      <c r="A78" s="23" t="s">
        <v>131</v>
      </c>
      <c r="B78" s="23" t="s">
        <v>132</v>
      </c>
      <c r="C78" s="23" t="s">
        <v>141</v>
      </c>
      <c r="D78" s="6" t="s">
        <v>142</v>
      </c>
      <c r="E78" s="29">
        <v>0</v>
      </c>
      <c r="F78" s="29">
        <v>40295</v>
      </c>
      <c r="G78" s="29"/>
      <c r="H78" s="15">
        <f t="shared" si="2"/>
        <v>40295</v>
      </c>
    </row>
    <row r="79" spans="1:8" ht="15.6" x14ac:dyDescent="0.25">
      <c r="A79" s="23" t="s">
        <v>131</v>
      </c>
      <c r="B79" s="23" t="s">
        <v>132</v>
      </c>
      <c r="C79" s="23" t="s">
        <v>143</v>
      </c>
      <c r="D79" s="6" t="s">
        <v>144</v>
      </c>
      <c r="E79" s="29">
        <v>0</v>
      </c>
      <c r="F79" s="29">
        <v>52013</v>
      </c>
      <c r="G79" s="29"/>
      <c r="H79" s="15">
        <f t="shared" si="2"/>
        <v>52013</v>
      </c>
    </row>
    <row r="80" spans="1:8" ht="15.6" x14ac:dyDescent="0.25">
      <c r="A80" s="23" t="s">
        <v>131</v>
      </c>
      <c r="B80" s="23" t="s">
        <v>132</v>
      </c>
      <c r="C80" s="23" t="s">
        <v>145</v>
      </c>
      <c r="D80" s="6" t="s">
        <v>146</v>
      </c>
      <c r="E80" s="29">
        <v>0</v>
      </c>
      <c r="F80" s="29">
        <v>23015</v>
      </c>
      <c r="G80" s="29"/>
      <c r="H80" s="15">
        <f t="shared" si="2"/>
        <v>23015</v>
      </c>
    </row>
    <row r="81" spans="1:8" ht="15.6" x14ac:dyDescent="0.25">
      <c r="A81" s="23" t="s">
        <v>131</v>
      </c>
      <c r="B81" s="23" t="s">
        <v>132</v>
      </c>
      <c r="C81" s="23" t="s">
        <v>147</v>
      </c>
      <c r="D81" s="6" t="s">
        <v>148</v>
      </c>
      <c r="E81" s="29">
        <v>0</v>
      </c>
      <c r="F81" s="29">
        <v>365794</v>
      </c>
      <c r="G81" s="29"/>
      <c r="H81" s="15">
        <f t="shared" si="2"/>
        <v>365794</v>
      </c>
    </row>
    <row r="82" spans="1:8" ht="15.6" x14ac:dyDescent="0.25">
      <c r="A82" s="23" t="s">
        <v>131</v>
      </c>
      <c r="B82" s="23" t="s">
        <v>132</v>
      </c>
      <c r="C82" s="23" t="s">
        <v>149</v>
      </c>
      <c r="D82" s="6" t="s">
        <v>150</v>
      </c>
      <c r="E82" s="29">
        <v>0</v>
      </c>
      <c r="F82" s="29">
        <v>18835</v>
      </c>
      <c r="G82" s="29"/>
      <c r="H82" s="15">
        <f t="shared" si="2"/>
        <v>18835</v>
      </c>
    </row>
    <row r="83" spans="1:8" ht="15.6" x14ac:dyDescent="0.25">
      <c r="A83" s="23" t="s">
        <v>131</v>
      </c>
      <c r="B83" s="23" t="s">
        <v>132</v>
      </c>
      <c r="C83" s="23" t="s">
        <v>151</v>
      </c>
      <c r="D83" s="6" t="s">
        <v>152</v>
      </c>
      <c r="E83" s="29">
        <v>0</v>
      </c>
      <c r="F83" s="29">
        <v>17205</v>
      </c>
      <c r="G83" s="29"/>
      <c r="H83" s="15">
        <f t="shared" si="2"/>
        <v>17205</v>
      </c>
    </row>
    <row r="84" spans="1:8" ht="15.6" x14ac:dyDescent="0.25">
      <c r="A84" s="23" t="s">
        <v>131</v>
      </c>
      <c r="B84" s="23" t="s">
        <v>132</v>
      </c>
      <c r="C84" s="23" t="s">
        <v>153</v>
      </c>
      <c r="D84" s="6" t="s">
        <v>154</v>
      </c>
      <c r="E84" s="29">
        <v>0</v>
      </c>
      <c r="F84" s="29">
        <v>97231</v>
      </c>
      <c r="G84" s="29"/>
      <c r="H84" s="15">
        <f t="shared" si="2"/>
        <v>97231</v>
      </c>
    </row>
    <row r="85" spans="1:8" ht="15.6" x14ac:dyDescent="0.25">
      <c r="A85" s="23" t="s">
        <v>131</v>
      </c>
      <c r="B85" s="23" t="s">
        <v>132</v>
      </c>
      <c r="C85" s="23" t="s">
        <v>155</v>
      </c>
      <c r="D85" s="6" t="s">
        <v>156</v>
      </c>
      <c r="E85" s="29">
        <v>0</v>
      </c>
      <c r="F85" s="29">
        <v>163644</v>
      </c>
      <c r="G85" s="29"/>
      <c r="H85" s="15">
        <f t="shared" si="2"/>
        <v>163644</v>
      </c>
    </row>
    <row r="86" spans="1:8" ht="15.6" x14ac:dyDescent="0.25">
      <c r="A86" s="23" t="s">
        <v>131</v>
      </c>
      <c r="B86" s="23" t="s">
        <v>132</v>
      </c>
      <c r="C86" s="23" t="s">
        <v>157</v>
      </c>
      <c r="D86" s="6" t="s">
        <v>158</v>
      </c>
      <c r="E86" s="29">
        <v>0</v>
      </c>
      <c r="F86" s="29">
        <v>242339</v>
      </c>
      <c r="G86" s="29"/>
      <c r="H86" s="15">
        <f t="shared" si="2"/>
        <v>242339</v>
      </c>
    </row>
    <row r="87" spans="1:8" ht="15.6" x14ac:dyDescent="0.25">
      <c r="A87" s="23" t="s">
        <v>131</v>
      </c>
      <c r="B87" s="23" t="s">
        <v>132</v>
      </c>
      <c r="C87" s="23" t="s">
        <v>159</v>
      </c>
      <c r="D87" s="6" t="s">
        <v>160</v>
      </c>
      <c r="E87" s="29">
        <v>0</v>
      </c>
      <c r="F87" s="29">
        <v>83644</v>
      </c>
      <c r="G87" s="29"/>
      <c r="H87" s="15">
        <f t="shared" si="2"/>
        <v>83644</v>
      </c>
    </row>
    <row r="88" spans="1:8" ht="15.6" x14ac:dyDescent="0.25">
      <c r="A88" s="23" t="s">
        <v>131</v>
      </c>
      <c r="B88" s="23" t="s">
        <v>132</v>
      </c>
      <c r="C88" s="23" t="s">
        <v>161</v>
      </c>
      <c r="D88" s="6" t="s">
        <v>162</v>
      </c>
      <c r="E88" s="29">
        <v>0</v>
      </c>
      <c r="F88" s="29">
        <v>186669</v>
      </c>
      <c r="G88" s="29"/>
      <c r="H88" s="15">
        <f t="shared" si="2"/>
        <v>186669</v>
      </c>
    </row>
    <row r="89" spans="1:8" ht="15.6" x14ac:dyDescent="0.25">
      <c r="A89" s="27"/>
      <c r="B89" s="27"/>
      <c r="C89" s="27"/>
      <c r="D89" s="27" t="s">
        <v>163</v>
      </c>
      <c r="E89" s="9">
        <f>SUBTOTAL(9,E74:E88)</f>
        <v>0</v>
      </c>
      <c r="F89" s="9">
        <f>SUBTOTAL(9,F74:F88)</f>
        <v>1777571</v>
      </c>
      <c r="G89" s="9">
        <f>SUBTOTAL(9,G74:G88)</f>
        <v>0</v>
      </c>
      <c r="H89" s="9">
        <f>SUBTOTAL(9,H74:H88)</f>
        <v>1777571</v>
      </c>
    </row>
    <row r="90" spans="1:8" ht="15.6" x14ac:dyDescent="0.25">
      <c r="A90" s="27"/>
      <c r="B90" s="27"/>
      <c r="C90" s="27"/>
      <c r="D90" s="28"/>
      <c r="E90" s="9"/>
      <c r="F90" s="9"/>
      <c r="G90" s="9"/>
      <c r="H90" s="15"/>
    </row>
    <row r="91" spans="1:8" ht="15.6" x14ac:dyDescent="0.25">
      <c r="A91" s="23" t="s">
        <v>164</v>
      </c>
      <c r="B91" s="23" t="s">
        <v>165</v>
      </c>
      <c r="C91" s="23" t="s">
        <v>166</v>
      </c>
      <c r="D91" s="6" t="s">
        <v>167</v>
      </c>
      <c r="E91" s="29">
        <v>0</v>
      </c>
      <c r="F91" s="29">
        <v>312250</v>
      </c>
      <c r="G91" s="29"/>
      <c r="H91" s="15">
        <f t="shared" ref="H91:H96" si="3">E91+F91+G91</f>
        <v>312250</v>
      </c>
    </row>
    <row r="92" spans="1:8" ht="15.6" x14ac:dyDescent="0.25">
      <c r="A92" s="23" t="s">
        <v>164</v>
      </c>
      <c r="B92" s="23" t="s">
        <v>165</v>
      </c>
      <c r="C92" s="23" t="s">
        <v>168</v>
      </c>
      <c r="D92" s="6" t="s">
        <v>169</v>
      </c>
      <c r="E92" s="29">
        <v>0</v>
      </c>
      <c r="F92" s="29">
        <v>124900</v>
      </c>
      <c r="G92" s="29"/>
      <c r="H92" s="15">
        <f t="shared" si="3"/>
        <v>124900</v>
      </c>
    </row>
    <row r="93" spans="1:8" ht="15.6" x14ac:dyDescent="0.25">
      <c r="A93" s="23" t="s">
        <v>164</v>
      </c>
      <c r="B93" s="23" t="s">
        <v>165</v>
      </c>
      <c r="C93" s="23" t="s">
        <v>170</v>
      </c>
      <c r="D93" s="6" t="s">
        <v>171</v>
      </c>
      <c r="E93" s="29">
        <v>0</v>
      </c>
      <c r="F93" s="29">
        <v>124900</v>
      </c>
      <c r="G93" s="29"/>
      <c r="H93" s="15">
        <f t="shared" si="3"/>
        <v>124900</v>
      </c>
    </row>
    <row r="94" spans="1:8" ht="15.6" x14ac:dyDescent="0.25">
      <c r="A94" s="23" t="s">
        <v>164</v>
      </c>
      <c r="B94" s="23" t="s">
        <v>165</v>
      </c>
      <c r="C94" s="23" t="s">
        <v>172</v>
      </c>
      <c r="D94" s="6" t="s">
        <v>173</v>
      </c>
      <c r="E94" s="29">
        <v>0</v>
      </c>
      <c r="F94" s="29">
        <v>62450</v>
      </c>
      <c r="G94" s="29"/>
      <c r="H94" s="15">
        <f t="shared" si="3"/>
        <v>62450</v>
      </c>
    </row>
    <row r="95" spans="1:8" ht="15.6" x14ac:dyDescent="0.25">
      <c r="A95" s="23" t="s">
        <v>164</v>
      </c>
      <c r="B95" s="23" t="s">
        <v>165</v>
      </c>
      <c r="C95" s="23" t="s">
        <v>174</v>
      </c>
      <c r="D95" s="6" t="s">
        <v>175</v>
      </c>
      <c r="E95" s="29">
        <v>0</v>
      </c>
      <c r="F95" s="29">
        <v>31225</v>
      </c>
      <c r="G95" s="29"/>
      <c r="H95" s="15">
        <f t="shared" si="3"/>
        <v>31225</v>
      </c>
    </row>
    <row r="96" spans="1:8" ht="15.6" x14ac:dyDescent="0.25">
      <c r="A96" s="23" t="s">
        <v>164</v>
      </c>
      <c r="B96" s="23" t="s">
        <v>165</v>
      </c>
      <c r="C96" s="23" t="s">
        <v>176</v>
      </c>
      <c r="D96" s="6" t="s">
        <v>177</v>
      </c>
      <c r="E96" s="29">
        <v>0</v>
      </c>
      <c r="F96" s="29">
        <v>75000</v>
      </c>
      <c r="G96" s="29"/>
      <c r="H96" s="15">
        <f t="shared" si="3"/>
        <v>75000</v>
      </c>
    </row>
    <row r="97" spans="1:8" ht="15.6" x14ac:dyDescent="0.25">
      <c r="A97" s="23" t="s">
        <v>164</v>
      </c>
      <c r="B97" s="23" t="s">
        <v>165</v>
      </c>
      <c r="C97" s="23" t="s">
        <v>178</v>
      </c>
      <c r="D97" s="6" t="s">
        <v>179</v>
      </c>
      <c r="E97" s="29">
        <v>0</v>
      </c>
      <c r="F97" s="29">
        <v>100000</v>
      </c>
      <c r="G97" s="29"/>
      <c r="H97" s="15">
        <f t="shared" ref="H97" si="4">E97+F97+G97</f>
        <v>100000</v>
      </c>
    </row>
    <row r="98" spans="1:8" ht="15.6" x14ac:dyDescent="0.25">
      <c r="A98" s="27"/>
      <c r="B98" s="27"/>
      <c r="C98" s="27"/>
      <c r="D98" s="27" t="s">
        <v>180</v>
      </c>
      <c r="E98" s="9">
        <f>SUBTOTAL(9,E91:E97)</f>
        <v>0</v>
      </c>
      <c r="F98" s="9">
        <f t="shared" ref="F98:H98" si="5">SUBTOTAL(9,F91:F97)</f>
        <v>830725</v>
      </c>
      <c r="G98" s="9">
        <f t="shared" si="5"/>
        <v>0</v>
      </c>
      <c r="H98" s="9">
        <f t="shared" si="5"/>
        <v>830725</v>
      </c>
    </row>
    <row r="99" spans="1:8" ht="15.6" x14ac:dyDescent="0.25">
      <c r="A99" s="27"/>
      <c r="B99" s="27"/>
      <c r="C99" s="27"/>
      <c r="D99" s="28"/>
      <c r="E99" s="9"/>
      <c r="F99" s="9"/>
      <c r="G99" s="9"/>
      <c r="H99" s="15"/>
    </row>
    <row r="100" spans="1:8" ht="15.6" x14ac:dyDescent="0.25">
      <c r="A100" s="23" t="s">
        <v>181</v>
      </c>
      <c r="B100" s="23" t="s">
        <v>182</v>
      </c>
      <c r="C100" s="23" t="s">
        <v>183</v>
      </c>
      <c r="D100" s="6" t="s">
        <v>184</v>
      </c>
      <c r="E100" s="29">
        <v>0</v>
      </c>
      <c r="F100" s="29">
        <v>59799</v>
      </c>
      <c r="G100" s="29"/>
      <c r="H100" s="15">
        <f>E100+F100+G100</f>
        <v>59799</v>
      </c>
    </row>
    <row r="101" spans="1:8" ht="15.6" x14ac:dyDescent="0.25">
      <c r="A101" s="27"/>
      <c r="B101" s="27"/>
      <c r="C101" s="27"/>
      <c r="D101" s="27" t="s">
        <v>185</v>
      </c>
      <c r="E101" s="9">
        <f>SUBTOTAL(9,E100)</f>
        <v>0</v>
      </c>
      <c r="F101" s="9">
        <f>SUBTOTAL(9,F100)</f>
        <v>59799</v>
      </c>
      <c r="G101" s="9">
        <f>SUBTOTAL(9,G100)</f>
        <v>0</v>
      </c>
      <c r="H101" s="9">
        <f>SUBTOTAL(9,H100)</f>
        <v>59799</v>
      </c>
    </row>
    <row r="102" spans="1:8" ht="15.6" x14ac:dyDescent="0.25">
      <c r="A102" s="27"/>
      <c r="B102" s="27"/>
      <c r="C102" s="27"/>
      <c r="D102" s="27"/>
      <c r="E102" s="9"/>
      <c r="F102" s="9"/>
      <c r="G102" s="9"/>
      <c r="H102" s="15"/>
    </row>
    <row r="103" spans="1:8" ht="15.6" x14ac:dyDescent="0.25">
      <c r="A103" s="23" t="s">
        <v>186</v>
      </c>
      <c r="B103" s="23" t="s">
        <v>187</v>
      </c>
      <c r="C103" s="23" t="s">
        <v>188</v>
      </c>
      <c r="D103" s="6" t="s">
        <v>189</v>
      </c>
      <c r="E103" s="29">
        <v>0</v>
      </c>
      <c r="F103" s="29">
        <v>55201</v>
      </c>
      <c r="G103" s="29"/>
      <c r="H103" s="15">
        <f>E103+F103+G103</f>
        <v>55201</v>
      </c>
    </row>
    <row r="104" spans="1:8" ht="15.6" x14ac:dyDescent="0.25">
      <c r="A104" s="27"/>
      <c r="B104" s="27"/>
      <c r="C104" s="27"/>
      <c r="D104" s="27" t="s">
        <v>190</v>
      </c>
      <c r="E104" s="9">
        <f>SUBTOTAL(9,E103)</f>
        <v>0</v>
      </c>
      <c r="F104" s="9">
        <f>SUBTOTAL(9,F103)</f>
        <v>55201</v>
      </c>
      <c r="G104" s="9">
        <f>SUBTOTAL(9,G103)</f>
        <v>0</v>
      </c>
      <c r="H104" s="9">
        <f>SUBTOTAL(9,H103)</f>
        <v>55201</v>
      </c>
    </row>
    <row r="105" spans="1:8" ht="15.6" x14ac:dyDescent="0.25">
      <c r="A105" s="27"/>
      <c r="B105" s="27"/>
      <c r="C105" s="27"/>
      <c r="D105" s="28"/>
      <c r="E105" s="9"/>
      <c r="F105" s="9"/>
      <c r="G105" s="9"/>
      <c r="H105" s="9"/>
    </row>
    <row r="106" spans="1:8" ht="15.6" x14ac:dyDescent="0.25">
      <c r="A106" s="23" t="s">
        <v>191</v>
      </c>
      <c r="B106" s="23" t="s">
        <v>192</v>
      </c>
      <c r="C106" s="23" t="s">
        <v>193</v>
      </c>
      <c r="D106" s="6" t="s">
        <v>194</v>
      </c>
      <c r="E106" s="29">
        <v>0</v>
      </c>
      <c r="F106" s="29">
        <v>95436</v>
      </c>
      <c r="G106" s="29"/>
      <c r="H106" s="15">
        <f>E106+F106+G106</f>
        <v>95436</v>
      </c>
    </row>
    <row r="107" spans="1:8" ht="15.6" x14ac:dyDescent="0.25">
      <c r="A107" s="27"/>
      <c r="B107" s="27"/>
      <c r="C107" s="27"/>
      <c r="D107" s="27" t="s">
        <v>195</v>
      </c>
      <c r="E107" s="9">
        <f>SUBTOTAL(9,E106)</f>
        <v>0</v>
      </c>
      <c r="F107" s="9">
        <f>SUBTOTAL(9,F106)</f>
        <v>95436</v>
      </c>
      <c r="G107" s="9">
        <f>SUBTOTAL(9,G106)</f>
        <v>0</v>
      </c>
      <c r="H107" s="9">
        <f>SUBTOTAL(9,H106)</f>
        <v>95436</v>
      </c>
    </row>
    <row r="108" spans="1:8" ht="15.6" x14ac:dyDescent="0.25">
      <c r="A108" s="27"/>
      <c r="B108" s="27"/>
      <c r="C108" s="27"/>
      <c r="D108" s="28"/>
      <c r="E108" s="9"/>
      <c r="F108" s="9"/>
      <c r="G108" s="9"/>
      <c r="H108" s="9"/>
    </row>
    <row r="109" spans="1:8" ht="15.6" x14ac:dyDescent="0.25">
      <c r="A109" s="23" t="s">
        <v>196</v>
      </c>
      <c r="B109" s="23" t="s">
        <v>197</v>
      </c>
      <c r="C109" s="23" t="s">
        <v>198</v>
      </c>
      <c r="D109" s="6" t="s">
        <v>199</v>
      </c>
      <c r="E109" s="29">
        <v>0</v>
      </c>
      <c r="F109" s="29">
        <v>118477</v>
      </c>
      <c r="G109" s="29"/>
      <c r="H109" s="15">
        <f t="shared" ref="H109:H122" si="6">E109+F109+G109</f>
        <v>118477</v>
      </c>
    </row>
    <row r="110" spans="1:8" ht="15.6" x14ac:dyDescent="0.25">
      <c r="A110" s="23" t="s">
        <v>196</v>
      </c>
      <c r="B110" s="23" t="s">
        <v>197</v>
      </c>
      <c r="C110" s="23" t="s">
        <v>200</v>
      </c>
      <c r="D110" s="6" t="s">
        <v>201</v>
      </c>
      <c r="E110" s="29">
        <v>0</v>
      </c>
      <c r="F110" s="29">
        <v>85748</v>
      </c>
      <c r="G110" s="29"/>
      <c r="H110" s="15">
        <f t="shared" si="6"/>
        <v>85748</v>
      </c>
    </row>
    <row r="111" spans="1:8" ht="15.6" x14ac:dyDescent="0.25">
      <c r="A111" s="23" t="s">
        <v>196</v>
      </c>
      <c r="B111" s="23" t="s">
        <v>197</v>
      </c>
      <c r="C111" s="23" t="s">
        <v>202</v>
      </c>
      <c r="D111" s="6" t="s">
        <v>203</v>
      </c>
      <c r="E111" s="29">
        <v>0</v>
      </c>
      <c r="F111" s="29">
        <v>48329</v>
      </c>
      <c r="G111" s="29"/>
      <c r="H111" s="15">
        <f t="shared" si="6"/>
        <v>48329</v>
      </c>
    </row>
    <row r="112" spans="1:8" ht="15.6" x14ac:dyDescent="0.25">
      <c r="A112" s="23" t="s">
        <v>196</v>
      </c>
      <c r="B112" s="23" t="s">
        <v>197</v>
      </c>
      <c r="C112" s="23" t="s">
        <v>204</v>
      </c>
      <c r="D112" s="6" t="s">
        <v>205</v>
      </c>
      <c r="E112" s="29">
        <v>0</v>
      </c>
      <c r="F112" s="29">
        <v>27274</v>
      </c>
      <c r="G112" s="29"/>
      <c r="H112" s="15">
        <f t="shared" si="6"/>
        <v>27274</v>
      </c>
    </row>
    <row r="113" spans="1:8" ht="15.6" x14ac:dyDescent="0.25">
      <c r="A113" s="23" t="s">
        <v>196</v>
      </c>
      <c r="B113" s="23" t="s">
        <v>197</v>
      </c>
      <c r="C113" s="23" t="s">
        <v>206</v>
      </c>
      <c r="D113" s="6" t="s">
        <v>207</v>
      </c>
      <c r="E113" s="29">
        <v>0</v>
      </c>
      <c r="F113" s="29">
        <v>43638</v>
      </c>
      <c r="G113" s="29"/>
      <c r="H113" s="15">
        <f t="shared" si="6"/>
        <v>43638</v>
      </c>
    </row>
    <row r="114" spans="1:8" ht="15.6" x14ac:dyDescent="0.25">
      <c r="A114" s="23" t="s">
        <v>196</v>
      </c>
      <c r="B114" s="23" t="s">
        <v>197</v>
      </c>
      <c r="C114" s="23" t="s">
        <v>208</v>
      </c>
      <c r="D114" s="6" t="s">
        <v>209</v>
      </c>
      <c r="E114" s="29">
        <v>0</v>
      </c>
      <c r="F114" s="29">
        <v>59238</v>
      </c>
      <c r="G114" s="29"/>
      <c r="H114" s="15">
        <f t="shared" si="6"/>
        <v>59238</v>
      </c>
    </row>
    <row r="115" spans="1:8" ht="15.6" x14ac:dyDescent="0.25">
      <c r="A115" s="23" t="s">
        <v>196</v>
      </c>
      <c r="B115" s="23" t="s">
        <v>197</v>
      </c>
      <c r="C115" s="23" t="s">
        <v>210</v>
      </c>
      <c r="D115" s="6" t="s">
        <v>211</v>
      </c>
      <c r="E115" s="29">
        <v>0</v>
      </c>
      <c r="F115" s="29">
        <v>97167</v>
      </c>
      <c r="G115" s="29"/>
      <c r="H115" s="15">
        <f t="shared" si="6"/>
        <v>97167</v>
      </c>
    </row>
    <row r="116" spans="1:8" ht="15.6" x14ac:dyDescent="0.25">
      <c r="A116" s="23" t="s">
        <v>196</v>
      </c>
      <c r="B116" s="23" t="s">
        <v>197</v>
      </c>
      <c r="C116" s="23" t="s">
        <v>212</v>
      </c>
      <c r="D116" s="6" t="s">
        <v>213</v>
      </c>
      <c r="E116" s="29">
        <v>0</v>
      </c>
      <c r="F116" s="29">
        <v>32729</v>
      </c>
      <c r="G116" s="29"/>
      <c r="H116" s="15">
        <f t="shared" si="6"/>
        <v>32729</v>
      </c>
    </row>
    <row r="117" spans="1:8" ht="15.6" x14ac:dyDescent="0.25">
      <c r="A117" s="23" t="s">
        <v>196</v>
      </c>
      <c r="B117" s="23" t="s">
        <v>197</v>
      </c>
      <c r="C117" s="23" t="s">
        <v>214</v>
      </c>
      <c r="D117" s="6" t="s">
        <v>215</v>
      </c>
      <c r="E117" s="29">
        <v>0</v>
      </c>
      <c r="F117" s="29">
        <v>43638</v>
      </c>
      <c r="G117" s="29"/>
      <c r="H117" s="15">
        <f t="shared" si="6"/>
        <v>43638</v>
      </c>
    </row>
    <row r="118" spans="1:8" ht="15.6" x14ac:dyDescent="0.25">
      <c r="A118" s="23" t="s">
        <v>196</v>
      </c>
      <c r="B118" s="23" t="s">
        <v>197</v>
      </c>
      <c r="C118" s="23" t="s">
        <v>216</v>
      </c>
      <c r="D118" s="6" t="s">
        <v>217</v>
      </c>
      <c r="E118" s="29">
        <v>0</v>
      </c>
      <c r="F118" s="29">
        <v>14686</v>
      </c>
      <c r="G118" s="29"/>
      <c r="H118" s="15">
        <f t="shared" si="6"/>
        <v>14686</v>
      </c>
    </row>
    <row r="119" spans="1:8" ht="15.6" x14ac:dyDescent="0.25">
      <c r="A119" s="23" t="s">
        <v>196</v>
      </c>
      <c r="B119" s="23" t="s">
        <v>197</v>
      </c>
      <c r="C119" s="23" t="s">
        <v>218</v>
      </c>
      <c r="D119" s="6" t="s">
        <v>219</v>
      </c>
      <c r="E119" s="29">
        <v>0</v>
      </c>
      <c r="F119" s="29">
        <v>27274</v>
      </c>
      <c r="G119" s="29"/>
      <c r="H119" s="15">
        <f t="shared" si="6"/>
        <v>27274</v>
      </c>
    </row>
    <row r="120" spans="1:8" ht="15.6" x14ac:dyDescent="0.25">
      <c r="A120" s="23" t="s">
        <v>196</v>
      </c>
      <c r="B120" s="23" t="s">
        <v>197</v>
      </c>
      <c r="C120" s="23" t="s">
        <v>220</v>
      </c>
      <c r="D120" s="6" t="s">
        <v>221</v>
      </c>
      <c r="E120" s="29">
        <v>0</v>
      </c>
      <c r="F120" s="29">
        <v>43638</v>
      </c>
      <c r="G120" s="29"/>
      <c r="H120" s="15">
        <f t="shared" si="6"/>
        <v>43638</v>
      </c>
    </row>
    <row r="121" spans="1:8" ht="15.6" x14ac:dyDescent="0.25">
      <c r="A121" s="23" t="s">
        <v>196</v>
      </c>
      <c r="B121" s="23" t="s">
        <v>197</v>
      </c>
      <c r="C121" s="23" t="s">
        <v>222</v>
      </c>
      <c r="D121" s="6" t="s">
        <v>223</v>
      </c>
      <c r="E121" s="29">
        <v>0</v>
      </c>
      <c r="F121" s="29">
        <v>43638</v>
      </c>
      <c r="G121" s="29"/>
      <c r="H121" s="15">
        <f t="shared" si="6"/>
        <v>43638</v>
      </c>
    </row>
    <row r="122" spans="1:8" ht="15.6" x14ac:dyDescent="0.25">
      <c r="A122" s="23" t="s">
        <v>196</v>
      </c>
      <c r="B122" s="23" t="s">
        <v>197</v>
      </c>
      <c r="C122" s="23" t="s">
        <v>224</v>
      </c>
      <c r="D122" s="6" t="s">
        <v>225</v>
      </c>
      <c r="E122" s="29">
        <v>0</v>
      </c>
      <c r="F122" s="29">
        <v>16364</v>
      </c>
      <c r="G122" s="29"/>
      <c r="H122" s="15">
        <f t="shared" si="6"/>
        <v>16364</v>
      </c>
    </row>
    <row r="123" spans="1:8" ht="15.6" x14ac:dyDescent="0.25">
      <c r="A123" s="27"/>
      <c r="B123" s="27"/>
      <c r="C123" s="27"/>
      <c r="D123" s="27" t="s">
        <v>226</v>
      </c>
      <c r="E123" s="9">
        <f>SUBTOTAL(9,E109:E122)</f>
        <v>0</v>
      </c>
      <c r="F123" s="9">
        <f>SUBTOTAL(9,F109:F122)</f>
        <v>701838</v>
      </c>
      <c r="G123" s="9">
        <f>SUBTOTAL(9,G109:G122)</f>
        <v>0</v>
      </c>
      <c r="H123" s="9">
        <f>SUBTOTAL(9,H109:H122)</f>
        <v>701838</v>
      </c>
    </row>
    <row r="124" spans="1:8" ht="15.6" x14ac:dyDescent="0.25">
      <c r="A124" s="27"/>
      <c r="B124" s="27"/>
      <c r="C124" s="27"/>
      <c r="D124" s="28"/>
      <c r="E124" s="9"/>
      <c r="F124" s="9"/>
      <c r="G124" s="9"/>
      <c r="H124" s="9"/>
    </row>
    <row r="125" spans="1:8" ht="15.6" x14ac:dyDescent="0.25">
      <c r="A125" s="23" t="s">
        <v>227</v>
      </c>
      <c r="B125" s="23" t="s">
        <v>228</v>
      </c>
      <c r="C125" s="23" t="s">
        <v>229</v>
      </c>
      <c r="D125" s="6" t="s">
        <v>230</v>
      </c>
      <c r="E125" s="29">
        <v>0</v>
      </c>
      <c r="F125" s="29">
        <v>65076</v>
      </c>
      <c r="G125" s="29"/>
      <c r="H125" s="15">
        <f t="shared" ref="H125:H150" si="7">E125+F125+G125</f>
        <v>65076</v>
      </c>
    </row>
    <row r="126" spans="1:8" ht="15.6" x14ac:dyDescent="0.25">
      <c r="A126" s="23" t="s">
        <v>227</v>
      </c>
      <c r="B126" s="23" t="s">
        <v>228</v>
      </c>
      <c r="C126" s="23" t="s">
        <v>231</v>
      </c>
      <c r="D126" s="6" t="s">
        <v>232</v>
      </c>
      <c r="E126" s="29">
        <v>0</v>
      </c>
      <c r="F126" s="29">
        <v>82684</v>
      </c>
      <c r="G126" s="29"/>
      <c r="H126" s="15">
        <f t="shared" si="7"/>
        <v>82684</v>
      </c>
    </row>
    <row r="127" spans="1:8" ht="15.6" x14ac:dyDescent="0.25">
      <c r="A127" s="23" t="s">
        <v>227</v>
      </c>
      <c r="B127" s="23" t="s">
        <v>228</v>
      </c>
      <c r="C127" s="23" t="s">
        <v>233</v>
      </c>
      <c r="D127" s="6" t="s">
        <v>234</v>
      </c>
      <c r="E127" s="29">
        <v>0</v>
      </c>
      <c r="F127" s="29">
        <v>116100</v>
      </c>
      <c r="G127" s="29"/>
      <c r="H127" s="15">
        <f t="shared" si="7"/>
        <v>116100</v>
      </c>
    </row>
    <row r="128" spans="1:8" ht="15.6" x14ac:dyDescent="0.25">
      <c r="A128" s="23" t="s">
        <v>227</v>
      </c>
      <c r="B128" s="23" t="s">
        <v>228</v>
      </c>
      <c r="C128" s="23" t="s">
        <v>235</v>
      </c>
      <c r="D128" s="6" t="s">
        <v>236</v>
      </c>
      <c r="E128" s="29">
        <v>0</v>
      </c>
      <c r="F128" s="29">
        <v>133102</v>
      </c>
      <c r="G128" s="29"/>
      <c r="H128" s="15">
        <f t="shared" si="7"/>
        <v>133102</v>
      </c>
    </row>
    <row r="129" spans="1:8" ht="15.6" x14ac:dyDescent="0.25">
      <c r="A129" s="23" t="s">
        <v>227</v>
      </c>
      <c r="B129" s="23" t="s">
        <v>228</v>
      </c>
      <c r="C129" s="23" t="s">
        <v>237</v>
      </c>
      <c r="D129" s="6" t="s">
        <v>238</v>
      </c>
      <c r="E129" s="29">
        <v>0</v>
      </c>
      <c r="F129" s="29">
        <v>118740</v>
      </c>
      <c r="G129" s="29"/>
      <c r="H129" s="15">
        <f t="shared" si="7"/>
        <v>118740</v>
      </c>
    </row>
    <row r="130" spans="1:8" ht="15.6" x14ac:dyDescent="0.25">
      <c r="A130" s="23" t="s">
        <v>227</v>
      </c>
      <c r="B130" s="23" t="s">
        <v>228</v>
      </c>
      <c r="C130" s="23" t="s">
        <v>239</v>
      </c>
      <c r="D130" s="6" t="s">
        <v>240</v>
      </c>
      <c r="E130" s="29">
        <v>0</v>
      </c>
      <c r="F130" s="29">
        <v>64176</v>
      </c>
      <c r="G130" s="29"/>
      <c r="H130" s="15">
        <f t="shared" si="7"/>
        <v>64176</v>
      </c>
    </row>
    <row r="131" spans="1:8" ht="15.6" x14ac:dyDescent="0.25">
      <c r="A131" s="23" t="s">
        <v>227</v>
      </c>
      <c r="B131" s="23" t="s">
        <v>228</v>
      </c>
      <c r="C131" s="23" t="s">
        <v>241</v>
      </c>
      <c r="D131" s="6" t="s">
        <v>242</v>
      </c>
      <c r="E131" s="29">
        <v>0</v>
      </c>
      <c r="F131" s="29">
        <v>296555</v>
      </c>
      <c r="G131" s="29"/>
      <c r="H131" s="15">
        <f t="shared" si="7"/>
        <v>296555</v>
      </c>
    </row>
    <row r="132" spans="1:8" ht="15.6" x14ac:dyDescent="0.25">
      <c r="A132" s="23" t="s">
        <v>227</v>
      </c>
      <c r="B132" s="23" t="s">
        <v>228</v>
      </c>
      <c r="C132" s="23" t="s">
        <v>243</v>
      </c>
      <c r="D132" s="6" t="s">
        <v>244</v>
      </c>
      <c r="E132" s="29">
        <v>0</v>
      </c>
      <c r="F132" s="29">
        <v>43475</v>
      </c>
      <c r="G132" s="29"/>
      <c r="H132" s="15">
        <f t="shared" si="7"/>
        <v>43475</v>
      </c>
    </row>
    <row r="133" spans="1:8" ht="15.6" x14ac:dyDescent="0.25">
      <c r="A133" s="23" t="s">
        <v>227</v>
      </c>
      <c r="B133" s="23" t="s">
        <v>228</v>
      </c>
      <c r="C133" s="23" t="s">
        <v>245</v>
      </c>
      <c r="D133" s="6" t="s">
        <v>246</v>
      </c>
      <c r="E133" s="29">
        <v>0</v>
      </c>
      <c r="F133" s="29">
        <v>151611</v>
      </c>
      <c r="G133" s="29"/>
      <c r="H133" s="15">
        <f t="shared" si="7"/>
        <v>151611</v>
      </c>
    </row>
    <row r="134" spans="1:8" ht="15.6" x14ac:dyDescent="0.25">
      <c r="A134" s="23" t="s">
        <v>227</v>
      </c>
      <c r="B134" s="23" t="s">
        <v>228</v>
      </c>
      <c r="C134" s="23" t="s">
        <v>247</v>
      </c>
      <c r="D134" s="6" t="s">
        <v>248</v>
      </c>
      <c r="E134" s="29">
        <v>0</v>
      </c>
      <c r="F134" s="29">
        <v>351289</v>
      </c>
      <c r="G134" s="29"/>
      <c r="H134" s="15">
        <f t="shared" si="7"/>
        <v>351289</v>
      </c>
    </row>
    <row r="135" spans="1:8" ht="15.6" x14ac:dyDescent="0.25">
      <c r="A135" s="23" t="s">
        <v>227</v>
      </c>
      <c r="B135" s="23" t="s">
        <v>228</v>
      </c>
      <c r="C135" s="23" t="s">
        <v>249</v>
      </c>
      <c r="D135" s="6" t="s">
        <v>250</v>
      </c>
      <c r="E135" s="29">
        <v>0</v>
      </c>
      <c r="F135" s="29">
        <v>82871</v>
      </c>
      <c r="G135" s="29"/>
      <c r="H135" s="15">
        <f t="shared" si="7"/>
        <v>82871</v>
      </c>
    </row>
    <row r="136" spans="1:8" ht="15.6" x14ac:dyDescent="0.25">
      <c r="A136" s="23" t="s">
        <v>227</v>
      </c>
      <c r="B136" s="23" t="s">
        <v>228</v>
      </c>
      <c r="C136" s="23" t="s">
        <v>251</v>
      </c>
      <c r="D136" s="6" t="s">
        <v>252</v>
      </c>
      <c r="E136" s="29">
        <v>0</v>
      </c>
      <c r="F136" s="29">
        <v>31173</v>
      </c>
      <c r="G136" s="29"/>
      <c r="H136" s="15">
        <f t="shared" si="7"/>
        <v>31173</v>
      </c>
    </row>
    <row r="137" spans="1:8" ht="15.6" x14ac:dyDescent="0.25">
      <c r="A137" s="23" t="s">
        <v>227</v>
      </c>
      <c r="B137" s="23" t="s">
        <v>228</v>
      </c>
      <c r="C137" s="23" t="s">
        <v>253</v>
      </c>
      <c r="D137" s="6" t="s">
        <v>254</v>
      </c>
      <c r="E137" s="29">
        <v>0</v>
      </c>
      <c r="F137" s="29">
        <v>50352</v>
      </c>
      <c r="G137" s="29"/>
      <c r="H137" s="15">
        <f t="shared" si="7"/>
        <v>50352</v>
      </c>
    </row>
    <row r="138" spans="1:8" ht="15.6" x14ac:dyDescent="0.25">
      <c r="A138" s="23" t="s">
        <v>227</v>
      </c>
      <c r="B138" s="23" t="s">
        <v>228</v>
      </c>
      <c r="C138" s="23" t="s">
        <v>255</v>
      </c>
      <c r="D138" s="6" t="s">
        <v>256</v>
      </c>
      <c r="E138" s="29">
        <v>0</v>
      </c>
      <c r="F138" s="29">
        <v>295209</v>
      </c>
      <c r="G138" s="29"/>
      <c r="H138" s="15">
        <f t="shared" si="7"/>
        <v>295209</v>
      </c>
    </row>
    <row r="139" spans="1:8" ht="15.6" x14ac:dyDescent="0.25">
      <c r="A139" s="23" t="s">
        <v>227</v>
      </c>
      <c r="B139" s="23" t="s">
        <v>228</v>
      </c>
      <c r="C139" s="23" t="s">
        <v>257</v>
      </c>
      <c r="D139" s="6" t="s">
        <v>258</v>
      </c>
      <c r="E139" s="29">
        <v>0</v>
      </c>
      <c r="F139" s="29">
        <v>27878</v>
      </c>
      <c r="G139" s="29"/>
      <c r="H139" s="15">
        <f t="shared" si="7"/>
        <v>27878</v>
      </c>
    </row>
    <row r="140" spans="1:8" ht="15.6" x14ac:dyDescent="0.25">
      <c r="A140" s="23" t="s">
        <v>227</v>
      </c>
      <c r="B140" s="23" t="s">
        <v>228</v>
      </c>
      <c r="C140" s="23" t="s">
        <v>259</v>
      </c>
      <c r="D140" s="6" t="s">
        <v>260</v>
      </c>
      <c r="E140" s="29">
        <v>0</v>
      </c>
      <c r="F140" s="29">
        <v>130418</v>
      </c>
      <c r="G140" s="29"/>
      <c r="H140" s="15">
        <f t="shared" si="7"/>
        <v>130418</v>
      </c>
    </row>
    <row r="141" spans="1:8" ht="15.6" x14ac:dyDescent="0.25">
      <c r="A141" s="23" t="s">
        <v>227</v>
      </c>
      <c r="B141" s="23" t="s">
        <v>228</v>
      </c>
      <c r="C141" s="23" t="s">
        <v>261</v>
      </c>
      <c r="D141" s="6" t="s">
        <v>262</v>
      </c>
      <c r="E141" s="29">
        <v>0</v>
      </c>
      <c r="F141" s="29">
        <v>87868</v>
      </c>
      <c r="G141" s="29"/>
      <c r="H141" s="15">
        <f t="shared" si="7"/>
        <v>87868</v>
      </c>
    </row>
    <row r="142" spans="1:8" ht="15.6" x14ac:dyDescent="0.25">
      <c r="A142" s="23" t="s">
        <v>227</v>
      </c>
      <c r="B142" s="23" t="s">
        <v>228</v>
      </c>
      <c r="C142" s="23" t="s">
        <v>263</v>
      </c>
      <c r="D142" s="6" t="s">
        <v>264</v>
      </c>
      <c r="E142" s="29">
        <v>0</v>
      </c>
      <c r="F142" s="29">
        <v>100348</v>
      </c>
      <c r="G142" s="29"/>
      <c r="H142" s="15">
        <f t="shared" si="7"/>
        <v>100348</v>
      </c>
    </row>
    <row r="143" spans="1:8" ht="15.6" x14ac:dyDescent="0.25">
      <c r="A143" s="23" t="s">
        <v>227</v>
      </c>
      <c r="B143" s="23" t="s">
        <v>228</v>
      </c>
      <c r="C143" s="23" t="s">
        <v>265</v>
      </c>
      <c r="D143" s="6" t="s">
        <v>266</v>
      </c>
      <c r="E143" s="29">
        <v>0</v>
      </c>
      <c r="F143" s="29">
        <v>28813</v>
      </c>
      <c r="G143" s="29"/>
      <c r="H143" s="15">
        <f t="shared" si="7"/>
        <v>28813</v>
      </c>
    </row>
    <row r="144" spans="1:8" ht="15.6" x14ac:dyDescent="0.25">
      <c r="A144" s="23" t="s">
        <v>227</v>
      </c>
      <c r="B144" s="23" t="s">
        <v>228</v>
      </c>
      <c r="C144" s="23" t="s">
        <v>267</v>
      </c>
      <c r="D144" s="6" t="s">
        <v>268</v>
      </c>
      <c r="E144" s="29">
        <v>0</v>
      </c>
      <c r="F144" s="29">
        <v>7752</v>
      </c>
      <c r="G144" s="29"/>
      <c r="H144" s="15">
        <f t="shared" si="7"/>
        <v>7752</v>
      </c>
    </row>
    <row r="145" spans="1:8" ht="15.6" x14ac:dyDescent="0.25">
      <c r="A145" s="23" t="s">
        <v>227</v>
      </c>
      <c r="B145" s="23" t="s">
        <v>228</v>
      </c>
      <c r="C145" s="23" t="s">
        <v>269</v>
      </c>
      <c r="D145" s="6" t="s">
        <v>270</v>
      </c>
      <c r="E145" s="29">
        <v>0</v>
      </c>
      <c r="F145" s="29">
        <v>10297</v>
      </c>
      <c r="G145" s="29"/>
      <c r="H145" s="15">
        <f t="shared" si="7"/>
        <v>10297</v>
      </c>
    </row>
    <row r="146" spans="1:8" ht="15.6" x14ac:dyDescent="0.25">
      <c r="A146" s="23" t="s">
        <v>227</v>
      </c>
      <c r="B146" s="23" t="s">
        <v>228</v>
      </c>
      <c r="C146" s="23" t="s">
        <v>271</v>
      </c>
      <c r="D146" s="6" t="s">
        <v>272</v>
      </c>
      <c r="E146" s="29">
        <v>0</v>
      </c>
      <c r="F146" s="29">
        <v>80307</v>
      </c>
      <c r="G146" s="29"/>
      <c r="H146" s="15">
        <f t="shared" si="7"/>
        <v>80307</v>
      </c>
    </row>
    <row r="147" spans="1:8" ht="15.6" x14ac:dyDescent="0.25">
      <c r="A147" s="23" t="s">
        <v>227</v>
      </c>
      <c r="B147" s="23" t="s">
        <v>228</v>
      </c>
      <c r="C147" s="23" t="s">
        <v>273</v>
      </c>
      <c r="D147" s="6" t="s">
        <v>274</v>
      </c>
      <c r="E147" s="29">
        <v>0</v>
      </c>
      <c r="F147" s="29">
        <v>109096</v>
      </c>
      <c r="G147" s="29"/>
      <c r="H147" s="15">
        <f t="shared" si="7"/>
        <v>109096</v>
      </c>
    </row>
    <row r="148" spans="1:8" ht="15.6" x14ac:dyDescent="0.25">
      <c r="A148" s="23" t="s">
        <v>227</v>
      </c>
      <c r="B148" s="23" t="s">
        <v>228</v>
      </c>
      <c r="C148" s="23" t="s">
        <v>275</v>
      </c>
      <c r="D148" s="6" t="s">
        <v>276</v>
      </c>
      <c r="E148" s="29">
        <v>0</v>
      </c>
      <c r="F148" s="29">
        <v>392000</v>
      </c>
      <c r="G148" s="29"/>
      <c r="H148" s="15">
        <f t="shared" si="7"/>
        <v>392000</v>
      </c>
    </row>
    <row r="149" spans="1:8" ht="15.6" x14ac:dyDescent="0.25">
      <c r="A149" s="23" t="s">
        <v>227</v>
      </c>
      <c r="B149" s="23" t="s">
        <v>228</v>
      </c>
      <c r="C149" s="23" t="s">
        <v>277</v>
      </c>
      <c r="D149" s="6" t="s">
        <v>278</v>
      </c>
      <c r="E149" s="29">
        <v>0</v>
      </c>
      <c r="F149" s="29">
        <v>70910</v>
      </c>
      <c r="G149" s="29"/>
      <c r="H149" s="15">
        <f t="shared" si="7"/>
        <v>70910</v>
      </c>
    </row>
    <row r="150" spans="1:8" ht="15.6" x14ac:dyDescent="0.25">
      <c r="A150" s="23" t="s">
        <v>227</v>
      </c>
      <c r="B150" s="23" t="s">
        <v>228</v>
      </c>
      <c r="C150" s="23" t="s">
        <v>279</v>
      </c>
      <c r="D150" s="6" t="s">
        <v>280</v>
      </c>
      <c r="E150" s="29">
        <v>0</v>
      </c>
      <c r="F150" s="29">
        <v>129600</v>
      </c>
      <c r="G150" s="29"/>
      <c r="H150" s="15">
        <f t="shared" si="7"/>
        <v>129600</v>
      </c>
    </row>
    <row r="151" spans="1:8" ht="16.2" thickBot="1" x14ac:dyDescent="0.3">
      <c r="A151" s="36"/>
      <c r="B151" s="36"/>
      <c r="C151" s="36"/>
      <c r="D151" s="36" t="s">
        <v>281</v>
      </c>
      <c r="E151" s="37">
        <f>SUBTOTAL(9,E125:E150)</f>
        <v>0</v>
      </c>
      <c r="F151" s="37">
        <f>SUBTOTAL(9,F125:F150)</f>
        <v>3057700</v>
      </c>
      <c r="G151" s="37">
        <f>SUBTOTAL(9,G125:G150)</f>
        <v>0</v>
      </c>
      <c r="H151" s="37">
        <f>SUBTOTAL(9,H125:H150)</f>
        <v>3057700</v>
      </c>
    </row>
    <row r="152" spans="1:8" ht="16.2" thickBot="1" x14ac:dyDescent="0.3">
      <c r="A152" s="57" t="s">
        <v>282</v>
      </c>
      <c r="B152" s="57"/>
      <c r="C152" s="57"/>
      <c r="D152" s="57"/>
      <c r="E152" s="38">
        <f>SUBTOTAL(9,E65:E151)</f>
        <v>7401000</v>
      </c>
      <c r="F152" s="38">
        <f>SUBTOTAL(9,F65:F151)</f>
        <v>0</v>
      </c>
      <c r="G152" s="38">
        <f>SUBTOTAL(9,G65:G151)</f>
        <v>0</v>
      </c>
      <c r="H152" s="39">
        <f>SUBTOTAL(9,H65:H151)</f>
        <v>7401000</v>
      </c>
    </row>
    <row r="153" spans="1:8" ht="16.8" thickTop="1" thickBot="1" x14ac:dyDescent="0.3">
      <c r="A153" s="59" t="s">
        <v>283</v>
      </c>
      <c r="B153" s="60"/>
      <c r="C153" s="60"/>
      <c r="D153" s="61"/>
      <c r="E153" s="43">
        <f>SUBTOTAL(9,E2:E152)</f>
        <v>8763641</v>
      </c>
      <c r="F153" s="43">
        <f>SUBTOTAL(9,F2:F152)</f>
        <v>0</v>
      </c>
      <c r="G153" s="43">
        <f>SUBTOTAL(9,G2:G152)</f>
        <v>63250</v>
      </c>
      <c r="H153" s="44">
        <f>SUBTOTAL(9,H2:H152)</f>
        <v>8826891</v>
      </c>
    </row>
    <row r="154" spans="1:8" ht="16.8" thickTop="1" thickBot="1" x14ac:dyDescent="0.3">
      <c r="A154" s="40"/>
      <c r="B154" s="40"/>
      <c r="C154" s="40"/>
      <c r="D154" s="40"/>
      <c r="E154" s="41"/>
      <c r="F154" s="41"/>
      <c r="G154" s="41"/>
      <c r="H154" s="42"/>
    </row>
    <row r="155" spans="1:8" ht="15.6" x14ac:dyDescent="0.25">
      <c r="A155" s="45" t="s">
        <v>284</v>
      </c>
      <c r="B155" s="46"/>
      <c r="C155" s="46"/>
      <c r="D155" s="47" t="s">
        <v>285</v>
      </c>
      <c r="E155" s="48">
        <v>174000</v>
      </c>
      <c r="F155" s="48">
        <v>-30000</v>
      </c>
      <c r="G155" s="48"/>
      <c r="H155" s="49">
        <f>E155+F155+G155</f>
        <v>144000</v>
      </c>
    </row>
    <row r="156" spans="1:8" ht="15.6" x14ac:dyDescent="0.25">
      <c r="A156" s="7" t="s">
        <v>15</v>
      </c>
      <c r="B156" s="30" t="s">
        <v>16</v>
      </c>
      <c r="C156" s="30" t="s">
        <v>286</v>
      </c>
      <c r="D156" s="8" t="s">
        <v>287</v>
      </c>
      <c r="E156" s="31">
        <v>0</v>
      </c>
      <c r="F156" s="31">
        <v>25000</v>
      </c>
      <c r="G156" s="31"/>
      <c r="H156" s="16">
        <f>E156+F156+G156</f>
        <v>25000</v>
      </c>
    </row>
    <row r="157" spans="1:8" ht="15.6" x14ac:dyDescent="0.25">
      <c r="A157" s="7" t="s">
        <v>15</v>
      </c>
      <c r="B157" s="30" t="s">
        <v>16</v>
      </c>
      <c r="C157" s="30" t="s">
        <v>288</v>
      </c>
      <c r="D157" s="8" t="s">
        <v>289</v>
      </c>
      <c r="E157" s="31">
        <v>0</v>
      </c>
      <c r="F157" s="31">
        <v>5000</v>
      </c>
      <c r="G157" s="31"/>
      <c r="H157" s="16">
        <f>E157+F157+G157</f>
        <v>5000</v>
      </c>
    </row>
    <row r="158" spans="1:8" ht="16.2" thickBot="1" x14ac:dyDescent="0.3">
      <c r="A158" s="50"/>
      <c r="B158" s="51"/>
      <c r="C158" s="51"/>
      <c r="D158" s="51" t="s">
        <v>290</v>
      </c>
      <c r="E158" s="52">
        <f>SUBTOTAL(9,E155:E157)</f>
        <v>174000</v>
      </c>
      <c r="F158" s="52">
        <f t="shared" ref="F158:H158" si="8">SUBTOTAL(9,F155:F157)</f>
        <v>0</v>
      </c>
      <c r="G158" s="52">
        <f t="shared" si="8"/>
        <v>0</v>
      </c>
      <c r="H158" s="53">
        <f t="shared" si="8"/>
        <v>174000</v>
      </c>
    </row>
  </sheetData>
  <mergeCells count="5">
    <mergeCell ref="A64:H64"/>
    <mergeCell ref="A2:H2"/>
    <mergeCell ref="A152:D152"/>
    <mergeCell ref="A63:D63"/>
    <mergeCell ref="A153:D15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dbb7ed-e4ee-4dcf-a7d2-33eb0338b045">
      <Terms xmlns="http://schemas.microsoft.com/office/infopath/2007/PartnerControls"/>
    </lcf76f155ced4ddcb4097134ff3c332f>
    <TaxCatchAll xmlns="766c96c6-e1bf-471c-b541-99b06930bfb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F71292DBBDBA429639E2F58EAF751C" ma:contentTypeVersion="12" ma:contentTypeDescription="Create a new document." ma:contentTypeScope="" ma:versionID="45ba8291daa70709bd56fd0b1c0499b7">
  <xsd:schema xmlns:xsd="http://www.w3.org/2001/XMLSchema" xmlns:xs="http://www.w3.org/2001/XMLSchema" xmlns:p="http://schemas.microsoft.com/office/2006/metadata/properties" xmlns:ns2="c3dbb7ed-e4ee-4dcf-a7d2-33eb0338b045" xmlns:ns3="766c96c6-e1bf-471c-b541-99b06930bfba" targetNamespace="http://schemas.microsoft.com/office/2006/metadata/properties" ma:root="true" ma:fieldsID="8390b0dcbf254220b8a64c4033588886" ns2:_="" ns3:_="">
    <xsd:import namespace="c3dbb7ed-e4ee-4dcf-a7d2-33eb0338b045"/>
    <xsd:import namespace="766c96c6-e1bf-471c-b541-99b06930bf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bb7ed-e4ee-4dcf-a7d2-33eb0338b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c22456b-244c-4bab-bafb-596099f7b7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c96c6-e1bf-471c-b541-99b06930bf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f574269-761b-499e-a375-90ee089e6e77}" ma:internalName="TaxCatchAll" ma:showField="CatchAllData" ma:web="766c96c6-e1bf-471c-b541-99b06930bf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57FBAD-7003-4BF1-8C33-7472F4DB1D3C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c3dbb7ed-e4ee-4dcf-a7d2-33eb0338b045"/>
    <ds:schemaRef ds:uri="http://schemas.openxmlformats.org/package/2006/metadata/core-properties"/>
    <ds:schemaRef ds:uri="766c96c6-e1bf-471c-b541-99b06930bfb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5B974F-0CFF-4970-A09D-B365D4DD8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bb7ed-e4ee-4dcf-a7d2-33eb0338b045"/>
    <ds:schemaRef ds:uri="766c96c6-e1bf-471c-b541-99b06930bf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4BC5A4-2419-4993-8486-AB7E280C5A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 Kidner</dc:creator>
  <cp:keywords/>
  <dc:description/>
  <cp:lastModifiedBy>Victoria Watkins</cp:lastModifiedBy>
  <cp:revision/>
  <dcterms:created xsi:type="dcterms:W3CDTF">2016-04-15T10:05:50Z</dcterms:created>
  <dcterms:modified xsi:type="dcterms:W3CDTF">2026-03-17T10:45:49Z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0x01010002F71292DBBDBA429639E2F58EAF751C</vt:lpwstr>
  </property>
  <property fmtid="{D5CDD505-2E9C-101B-9397-08002B2CF9AE}" pid="4" name="MediaServiceImageTags">
    <vt:lpwstr/>
  </property>
</Properties>
</file>