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32760" activeTab="0"/>
  </bookViews>
  <sheets>
    <sheet name="NOTES" sheetId="1" r:id="rId1"/>
    <sheet name="Banwell" sheetId="2" r:id="rId2"/>
    <sheet name="Bleadon" sheetId="3" r:id="rId3"/>
    <sheet name="Churchill" sheetId="4" r:id="rId4"/>
    <sheet name="Congresbury" sheetId="5" r:id="rId5"/>
    <sheet name="Sandford" sheetId="6" r:id="rId6"/>
    <sheet name="Winscombe" sheetId="7" r:id="rId7"/>
    <sheet name="Wrington" sheetId="8" r:id="rId8"/>
  </sheets>
  <definedNames/>
  <calcPr fullCalcOnLoad="1"/>
</workbook>
</file>

<file path=xl/sharedStrings.xml><?xml version="1.0" encoding="utf-8"?>
<sst xmlns="http://schemas.openxmlformats.org/spreadsheetml/2006/main" count="737" uniqueCount="350">
  <si>
    <t>Land east of Ladymead Lane, Churchill</t>
  </si>
  <si>
    <t xml:space="preserve"> Allotments near Woodhill Nurseries</t>
  </si>
  <si>
    <t>Woodhill Nurseries, Congresbury</t>
  </si>
  <si>
    <t>West of Ladymead Lane, Churchill</t>
  </si>
  <si>
    <t>Bath Road, Langford</t>
  </si>
  <si>
    <t>Legal ownership constraints</t>
  </si>
  <si>
    <t>HE2017</t>
  </si>
  <si>
    <t>HE2023</t>
  </si>
  <si>
    <t>HE2061</t>
  </si>
  <si>
    <t>HE2092</t>
  </si>
  <si>
    <t>HE2098</t>
  </si>
  <si>
    <t>HE20106</t>
  </si>
  <si>
    <t>HE20122</t>
  </si>
  <si>
    <t>HE20176</t>
  </si>
  <si>
    <t>HE20177</t>
  </si>
  <si>
    <t>HE20178</t>
  </si>
  <si>
    <t>HE20195</t>
  </si>
  <si>
    <t>HE20196</t>
  </si>
  <si>
    <t>HE20198</t>
  </si>
  <si>
    <t>HE20303</t>
  </si>
  <si>
    <t>HE20304</t>
  </si>
  <si>
    <t>HE20305</t>
  </si>
  <si>
    <t>HE20306</t>
  </si>
  <si>
    <t>HE20307</t>
  </si>
  <si>
    <t>HE20308</t>
  </si>
  <si>
    <t>HE20310</t>
  </si>
  <si>
    <t>HE20358</t>
  </si>
  <si>
    <t>HE20375</t>
  </si>
  <si>
    <t>HE20590</t>
  </si>
  <si>
    <t>HE20608</t>
  </si>
  <si>
    <t>HE20629</t>
  </si>
  <si>
    <t>North of Rookery Farm, Congresbury</t>
  </si>
  <si>
    <t xml:space="preserve"> Vicarage and car park to church, Congresbury </t>
  </si>
  <si>
    <t>Land south of A38, Langford</t>
  </si>
  <si>
    <t>West of Smallway, south of Frost Hill</t>
  </si>
  <si>
    <t>East of Riverside, Banwell</t>
  </si>
  <si>
    <t>Land to southeast of Langford</t>
  </si>
  <si>
    <t>West of Butt's Batch, Wrington</t>
  </si>
  <si>
    <t>Land off Brinsea Road, Congresbury</t>
  </si>
  <si>
    <t>Park Farm, Congresbury</t>
  </si>
  <si>
    <t>North West of A370 Congresbury bridge, Congresbury</t>
  </si>
  <si>
    <t>Land east of Congresbury</t>
  </si>
  <si>
    <t>Land to west of Wyndhurst Farm</t>
  </si>
  <si>
    <t>Primary constraints</t>
  </si>
  <si>
    <t>Secondary constraints</t>
  </si>
  <si>
    <t>HE20490</t>
  </si>
  <si>
    <t>HE20502</t>
  </si>
  <si>
    <t>HE201013</t>
  </si>
  <si>
    <t>HE201024</t>
  </si>
  <si>
    <t>HE201029</t>
  </si>
  <si>
    <t>HE201074</t>
  </si>
  <si>
    <t>HE201075</t>
  </si>
  <si>
    <t>HE201050</t>
  </si>
  <si>
    <t>HE201056</t>
  </si>
  <si>
    <t>HE201055</t>
  </si>
  <si>
    <t>Land off Says Lane</t>
  </si>
  <si>
    <t>West of Brinsea Road</t>
  </si>
  <si>
    <t>West of Drove Road</t>
  </si>
  <si>
    <t>North of Pudding Pie Lane</t>
  </si>
  <si>
    <t>Orchard Close</t>
  </si>
  <si>
    <t>Western Trade Centre</t>
  </si>
  <si>
    <t>Eastermead Lane</t>
  </si>
  <si>
    <t>Land at Woodhill</t>
  </si>
  <si>
    <t>Land adjacent to B3133</t>
  </si>
  <si>
    <t>Land west of Garston's Orchard</t>
  </si>
  <si>
    <t>North of Greenholm Nurseries</t>
  </si>
  <si>
    <t>East of Brinsea Road, Congresbury</t>
  </si>
  <si>
    <t>East of Brinsea Road, opposite Springfield, Congresbury</t>
  </si>
  <si>
    <t>East of Brinsea Road, north of dismantled railway, near Congresbury</t>
  </si>
  <si>
    <t>South of Drove Road, Congresbury</t>
  </si>
  <si>
    <t>CFS submission capacity</t>
  </si>
  <si>
    <t>HE202010</t>
  </si>
  <si>
    <t>Land at Cobthorn Farm</t>
  </si>
  <si>
    <t>HE202011</t>
  </si>
  <si>
    <t>Land east of Brinsea Road</t>
  </si>
  <si>
    <t>Developer/promoter engaged</t>
  </si>
  <si>
    <t>Capacity review notes</t>
  </si>
  <si>
    <t>HE201093</t>
  </si>
  <si>
    <t>Off Churchill Green</t>
  </si>
  <si>
    <t>HE201035</t>
  </si>
  <si>
    <t>Hilliers Lane</t>
  </si>
  <si>
    <t>BDC assumed so far</t>
  </si>
  <si>
    <t>Site includes area with outline consent (legal agreement)  for 38 dwellings (15/P/0519/O), partly allocated for residential in SAP. Excluding this consented area leaves 6.74ha.</t>
  </si>
  <si>
    <t xml:space="preserve">NE part of site is FZ3b. Adjoins curtilage of  Listed building (Park Farmhouse).Bats SAC zone A. Access might be off access serving Small Acre etc? </t>
  </si>
  <si>
    <t xml:space="preserve">NE extremity of site is FZ3b. Adjoins curtilage of  Listed building (Park Farmhouse).Bats SAC zone A. Access seems to be suggested off Mulberry Rd cul de sac? </t>
  </si>
  <si>
    <t>Nurseries, possible loss of some employment. Bats SAC zone A.</t>
  </si>
  <si>
    <t>HE2034</t>
  </si>
  <si>
    <t>Land at Mead Lane, Sandford</t>
  </si>
  <si>
    <t>Site adjoins Towerhead Brook wildlife site to west. Site adjoins  Station Rd to south for access, with Mead Lane to east as alternative.</t>
  </si>
  <si>
    <t>HE2075</t>
  </si>
  <si>
    <t xml:space="preserve"> Land at Mead Farm, Sandford</t>
  </si>
  <si>
    <t xml:space="preserve">No obvious constraints, though Mead Lane appears fairly narrow in places. </t>
  </si>
  <si>
    <t>HE20252</t>
  </si>
  <si>
    <t>South of Sherwood, Sandford</t>
  </si>
  <si>
    <t>HE20253</t>
  </si>
  <si>
    <t>South of Roman Road, Sandford</t>
  </si>
  <si>
    <t>Access appears to rely on use/extension of narrow Roman Rd cul de sac, which may require use of small amount of land in a different ownership.</t>
  </si>
  <si>
    <t>HE20587</t>
  </si>
  <si>
    <t>North of Sandford (b)</t>
  </si>
  <si>
    <t>HE20617</t>
  </si>
  <si>
    <t xml:space="preserve">South of Greenhill Road, Sandford </t>
  </si>
  <si>
    <t>HE201012</t>
  </si>
  <si>
    <t>Land west of Sandford</t>
  </si>
  <si>
    <t>HE201015</t>
  </si>
  <si>
    <t>Land off Hill Road</t>
  </si>
  <si>
    <t>HE201022</t>
  </si>
  <si>
    <t>Land north of Greenhill Road</t>
  </si>
  <si>
    <t>HE2076</t>
  </si>
  <si>
    <t xml:space="preserve"> West of Hill Road, Winscombe </t>
  </si>
  <si>
    <t>Access appears to rely on demolition of, and use of access  to, a dwelling on Hill Rd.</t>
  </si>
  <si>
    <t>HE2077</t>
  </si>
  <si>
    <t xml:space="preserve"> Hill Road, Sandford</t>
  </si>
  <si>
    <t>Site does not appear to extend all the way to Hill Road for access, but does go up to a track leading off it which may be in a different ownership.</t>
  </si>
  <si>
    <t>HE2078</t>
  </si>
  <si>
    <t xml:space="preserve"> Winscombe Community Centre</t>
  </si>
  <si>
    <t>Site of community hall. Adjoins Wildlife Site (dismantled railway and adjoining fields)</t>
  </si>
  <si>
    <t>HE20120</t>
  </si>
  <si>
    <t>South of Fullers Lane, near Winscombe</t>
  </si>
  <si>
    <t>Within AoNB</t>
  </si>
  <si>
    <t>HE20121</t>
  </si>
  <si>
    <t>Fullers Lane near Winscombe</t>
  </si>
  <si>
    <t xml:space="preserve">Recreational land is likely to need prior  relocation (alternative provision elsewhere). Highways consultation needed. Landscape officer comments may be needed. </t>
  </si>
  <si>
    <t>HE20187</t>
  </si>
  <si>
    <t>Sandford Batch, Winscombe</t>
  </si>
  <si>
    <t xml:space="preserve">Site bisected by Towerhead Brook wildlife site. Access to s part might be off Broadleaze Way   cul-de-sac(?), but n part uncertain-possibly need use council owned  access to adjoining depot? </t>
  </si>
  <si>
    <t>HE20333</t>
  </si>
  <si>
    <t>East of Well Close, Winscombe</t>
  </si>
  <si>
    <t>HE20716</t>
  </si>
  <si>
    <t>No obvious constraints,  but adjoins AoNB</t>
  </si>
  <si>
    <t>HE20717</t>
  </si>
  <si>
    <t>Land south of Coombe Farm</t>
  </si>
  <si>
    <t xml:space="preserve">Site outside but on edge of AoNB. However already allocated for housing in Site Allocations Plan. </t>
  </si>
  <si>
    <t>HE2024</t>
  </si>
  <si>
    <t>Land to north of Purn Way, Bleadon</t>
  </si>
  <si>
    <t>HE2051</t>
  </si>
  <si>
    <t>HE2083</t>
  </si>
  <si>
    <t>HE20357</t>
  </si>
  <si>
    <t>West of Willow Drive, Bleadon</t>
  </si>
  <si>
    <t>HE201021</t>
  </si>
  <si>
    <t>Land off Bridge Road</t>
  </si>
  <si>
    <t>Site partly within Wrington Conservation Area</t>
  </si>
  <si>
    <t xml:space="preserve">South of Knightcott Road, Banwell </t>
  </si>
  <si>
    <t>Goding Lane</t>
  </si>
  <si>
    <t>Not discounted</t>
  </si>
  <si>
    <t>None identified</t>
  </si>
  <si>
    <t>High Grade agricultural land</t>
  </si>
  <si>
    <t>• Site within or partly with a Groundwater Source Protection Zone</t>
  </si>
  <si>
    <t>High grade agricultural land</t>
  </si>
  <si>
    <t>Land south of Knightcott Gardens, Banwell</t>
  </si>
  <si>
    <t>High grade agricultural land; part flood zone; heritage.</t>
  </si>
  <si>
    <t>Area of critical drainage on part; part Priority Habitat</t>
  </si>
  <si>
    <t>Wildlife site</t>
  </si>
  <si>
    <t>Area of critical drainage on part</t>
  </si>
  <si>
    <t>Part Priority Habitat</t>
  </si>
  <si>
    <t>Site not well connected to existing settlement due to large area of intervening land between site and properties to the east and Ladymead Lane.</t>
  </si>
  <si>
    <t>Part zone 3b</t>
  </si>
  <si>
    <t>High Grade agricultural land; area of critical drainage on part</t>
  </si>
  <si>
    <t>• Site or part of site currently used for sport and/or recreation.</t>
  </si>
  <si>
    <t>• Site within Conservation Area. • Listed Buildings present.• Site has woodland on all or part of site.• Site or part of site currently used for sport and/or recreation.</t>
  </si>
  <si>
    <t>• Site located within Zone A and therefore may have greater sensitivity in terms of impacts on habitat for bat foraging.</t>
  </si>
  <si>
    <t xml:space="preserve">• Site located within Zone A and therefore may have greater sensitivity in terms of impacts on habitat for bat foraging. </t>
  </si>
  <si>
    <t>• Site located within Zone A and therefore may have greater sensitivity in terms of impacts on habitat for bat foraging. • Listed Buildings present.</t>
  </si>
  <si>
    <t>• Listed Buildings present.</t>
  </si>
  <si>
    <t>• Site located within Zone A and therefore may have greater sensitivity in terms of impacts on habitat for bat foraging. • Site or part of site currently used for sport and/or recreation.</t>
  </si>
  <si>
    <t>Within strategic gap between Yatton and Congresbury. Bats SAC zone A.</t>
  </si>
  <si>
    <t>Bats SAC zone B.</t>
  </si>
  <si>
    <t xml:space="preserve">Bats SAC zone B. SE extremity of site affected by land with planning consent for a Bristol Water new water trunk main, ref 16/P/1095/F2 </t>
  </si>
  <si>
    <t>Allotments likely to need prior relocation. Mitigation for bats may be needed.</t>
  </si>
  <si>
    <t>High Grade agricultural land; part Priority Habitat</t>
  </si>
  <si>
    <t>• Site is likely to be too small to form a sustainable, freestanding opportunity.</t>
  </si>
  <si>
    <t>• Site has woodland on all or part of site.</t>
  </si>
  <si>
    <t xml:space="preserve">• Site is likely to be too small to form a sustainable, freestanding opportunity. </t>
  </si>
  <si>
    <t>The area of critical drainage has the effect of detaching the larger part of the site.  In addition, the site overall is to the north of Churchill Green that currently forms a logical extent to the any further growth northwards.</t>
  </si>
  <si>
    <t>AONB; High Grade agricultural land</t>
  </si>
  <si>
    <t>AONB</t>
  </si>
  <si>
    <t>• Site within or partly with a Groundwater Source Protection Zone• Site has woodland on all or part of site.</t>
  </si>
  <si>
    <t xml:space="preserve">Recreational land near tennis courts. Fullers Lane is narrow, access may be problematic. Site outside but on edge of AoNB.  Site is detached from main area of settlement. </t>
  </si>
  <si>
    <t>Second Interim SHLAA output</t>
  </si>
  <si>
    <t>Area (ha)</t>
  </si>
  <si>
    <t>Second Interim SHLAA Benchmark Capacity</t>
  </si>
  <si>
    <t>Other constraints identified @ Baseline</t>
  </si>
  <si>
    <t>Key constraints summary</t>
  </si>
  <si>
    <t>Site submitted to local plan 2038 process.</t>
  </si>
  <si>
    <t>Availability summary, other known legal or delivery constraints</t>
  </si>
  <si>
    <t>Site not submitted to local plan 2038 process.</t>
  </si>
  <si>
    <t>Estimated capacity over plan period</t>
  </si>
  <si>
    <t>Assessment Outcome</t>
  </si>
  <si>
    <t>CFS capacity assumed.</t>
  </si>
  <si>
    <t>Site does not appear to extend all the way to Hill Road for access, but does go up to a track leading off it, serving village hall,  which may be in a different ownership. Part of site is or may have been in use as haulage contractor's depot. Possible loss of some employment.</t>
  </si>
  <si>
    <t>Site reference</t>
  </si>
  <si>
    <t>Site name/ location</t>
  </si>
  <si>
    <t>Within AONB</t>
  </si>
  <si>
    <t>Impact on Conservation Area and Listed Building setting.</t>
  </si>
  <si>
    <t>Flood zone 2, with potential to become flood zone 3 when taking into account future effects of climate change.</t>
  </si>
  <si>
    <t>Within designated Strategic Gap between Yatton and Congresbury. Bats SAC zone A.</t>
  </si>
  <si>
    <t>Part of site proposed for Banwell Bypass infrastructure. Other parts flood zone and potential heritage impact.</t>
  </si>
  <si>
    <t>Site recently dismissed at appeal, with ecology and flood risk impacts identified.  Site is currently indicated to be within flood zone 2 that has potential to become flood zone 3 in future when climate change impacts are taken into account.</t>
  </si>
  <si>
    <t>Designated Wildlife Site.</t>
  </si>
  <si>
    <t>North part of site is constrained by FZ3a. Bats SAC zone B.</t>
  </si>
  <si>
    <t>Significant part of site is flood zone 3.</t>
  </si>
  <si>
    <t>None identified. Site in close proximity to North Somerset and Mendip Bats SAC. Ancient Woodland in close proximity to site.</t>
  </si>
  <si>
    <t xml:space="preserve">Consider whether high grade agricultural land can be avoided.  </t>
  </si>
  <si>
    <t>Flood zone status.   Also zone 2 covers a wider part of the site than 3a. Site is adjacent to a Scheduled Monument</t>
  </si>
  <si>
    <t>Unlikely to be able to justify Sequential Test.</t>
  </si>
  <si>
    <t>Consider whether high grade agricultural land can be avoided.  Unlikely to be able to justify Sequential Test.</t>
  </si>
  <si>
    <t>BDC is  high compared to consented capacity on part of site.  For the eastern half of the site 26 units have been consented (18/P/3334/OUT) with an access route through the adjacent field.  Remaining part of site accounts for around 1ha @ 40dph = 40 units.  Combine to create overall site potential of 66 units.</t>
  </si>
  <si>
    <t>North of Amesbury Drive, Bleadon</t>
  </si>
  <si>
    <t>Purn House Farm industrial estate</t>
  </si>
  <si>
    <t>No mitigation identified.</t>
  </si>
  <si>
    <t>Harmful impact on heritage features</t>
  </si>
  <si>
    <t>Priority habitat</t>
  </si>
  <si>
    <t>Consider whether priority habitat can be avoided.  Further ecological mitigation required.</t>
  </si>
  <si>
    <t>Consider impacts on heritage features in greater detail.</t>
  </si>
  <si>
    <t xml:space="preserve"> Mitigation for bats likely to be needed and additional survey requirements in line with Bats SPD</t>
  </si>
  <si>
    <t xml:space="preserve">Mitigation for bats likely to be needed and additional survey requirements in line with Bats SPD .Development may need to avoid SE extremity of site. </t>
  </si>
  <si>
    <t>Mitigation for bats likely to be needed and additional survey requirements in line with Bats SPD</t>
  </si>
  <si>
    <t>Site of dismissed appeal (14/P/1901/O). Flood zone 3.</t>
  </si>
  <si>
    <t>Further investigation of site access required.</t>
  </si>
  <si>
    <t>BDC assumed</t>
  </si>
  <si>
    <t xml:space="preserve">Site appears to be a farm with farm access, though site does not extend right up to Station Road. </t>
  </si>
  <si>
    <t>Potential capacity excludes Wildlife Site.</t>
  </si>
  <si>
    <t>Requires further investigation of ecology and highways issues.</t>
  </si>
  <si>
    <t>Requires further consideration of landscape issues.</t>
  </si>
  <si>
    <t>Unknown if site available due to existing use.</t>
  </si>
  <si>
    <t>Adverse impact on heritage assets including All Saints Church. Flood zone 3</t>
  </si>
  <si>
    <t>Would need to avoid part subject to flood zone 3.</t>
  </si>
  <si>
    <t>Much of Western part of site is flood zone 3b. Bat SAC zone B. Access to Brinsea Rd may require use of access to Cherry Tree Farm, a farm outside site.</t>
  </si>
  <si>
    <t>Further ecological investigation required.  Avoid part subject to flood risk.</t>
  </si>
  <si>
    <t>Potential mitigation/ further work (subject to ongoing review)</t>
  </si>
  <si>
    <t>Part of site outside of flood zone may have scope for reconsideration if intervening land between village and site was considered, however likely to be heritage impact.</t>
  </si>
  <si>
    <t>Partial - sites adjoin SSSI on western boundary</t>
  </si>
  <si>
    <t>The site is detached from the main areas of settlement separated by the A38.  Woodland features.</t>
  </si>
  <si>
    <t>The ecological and environmental and recreational value of woodland should be considered and development should avoid the loss of woodland.</t>
  </si>
  <si>
    <t>The site is detached from the main areas of settlement separated by the A38.</t>
  </si>
  <si>
    <t>Cannot develop the FZ3b part. Excluding that leaves 4.38ha. Mitigation for bats may be needed and further consultation with highways.</t>
  </si>
  <si>
    <t>Loss of allotments. Bats SAC zone A.</t>
  </si>
  <si>
    <t>Bats SAC zone B.  Site is detached from main area of settlement and would indicate a ribbon form along the A368.</t>
  </si>
  <si>
    <t xml:space="preserve">Site does not appear to extend all the way to Hill Road for access, but does go up to a track leading off it, serving village hall,  which may be in a different ownership. Alternatively access might be off an extension of narrow Roman Rd cul de sac. </t>
  </si>
  <si>
    <t>VILLAGE SCHEDULES - Banwell</t>
  </si>
  <si>
    <t>VILLAGE SCHEDULES - Bleadon</t>
  </si>
  <si>
    <t>VILLAGE SCHEDULES - Churchill</t>
  </si>
  <si>
    <t>VILLAGE SCHEDULES - Congresbury</t>
  </si>
  <si>
    <t>VILLAGE SCHEDULES - Sandford</t>
  </si>
  <si>
    <t>VILLAGE SCHEDULES - Winscombe</t>
  </si>
  <si>
    <t>VILLAGE SCHEDULES - Wrington</t>
  </si>
  <si>
    <t xml:space="preserve">See online mapping where sites can be viewed in greater detail.  </t>
  </si>
  <si>
    <t xml:space="preserve">Sites assessed through this stage of the SHLAA are arranged across a series of areas of search or Broad Locations listed below.  Each place has a separate table listing the sites considered for that place, the assessment outcome, and an indicative dwelling capacity.  As the local plan and its evidence base progresses, SHLAA will be subject to periodic review and the assessment outcome of sites may change as a result.  </t>
  </si>
  <si>
    <r>
      <t>·</t>
    </r>
    <r>
      <rPr>
        <sz val="7"/>
        <rFont val="Times New Roman"/>
        <family val="1"/>
      </rPr>
      <t xml:space="preserve">        </t>
    </r>
    <r>
      <rPr>
        <sz val="11"/>
        <rFont val="Century Gothic"/>
        <family val="2"/>
      </rPr>
      <t>WSM (West of M5)</t>
    </r>
  </si>
  <si>
    <r>
      <t>·</t>
    </r>
    <r>
      <rPr>
        <sz val="7"/>
        <rFont val="Times New Roman"/>
        <family val="1"/>
      </rPr>
      <t xml:space="preserve">        </t>
    </r>
    <r>
      <rPr>
        <sz val="11"/>
        <rFont val="Century Gothic"/>
        <family val="2"/>
      </rPr>
      <t>Portishead</t>
    </r>
  </si>
  <si>
    <r>
      <t>·</t>
    </r>
    <r>
      <rPr>
        <sz val="7"/>
        <rFont val="Times New Roman"/>
        <family val="1"/>
      </rPr>
      <t xml:space="preserve">        </t>
    </r>
    <r>
      <rPr>
        <sz val="11"/>
        <rFont val="Century Gothic"/>
        <family val="2"/>
      </rPr>
      <t>Clevedon</t>
    </r>
  </si>
  <si>
    <r>
      <t>·</t>
    </r>
    <r>
      <rPr>
        <sz val="7"/>
        <rFont val="Times New Roman"/>
        <family val="1"/>
      </rPr>
      <t xml:space="preserve">        </t>
    </r>
    <r>
      <rPr>
        <sz val="11"/>
        <rFont val="Century Gothic"/>
        <family val="2"/>
      </rPr>
      <t>Nailsea and Backwell</t>
    </r>
  </si>
  <si>
    <r>
      <t>·</t>
    </r>
    <r>
      <rPr>
        <sz val="7"/>
        <rFont val="Times New Roman"/>
        <family val="1"/>
      </rPr>
      <t xml:space="preserve">        </t>
    </r>
    <r>
      <rPr>
        <sz val="11"/>
        <rFont val="Century Gothic"/>
        <family val="2"/>
      </rPr>
      <t>Yatton and Claverham</t>
    </r>
  </si>
  <si>
    <r>
      <t>·</t>
    </r>
    <r>
      <rPr>
        <sz val="7"/>
        <rFont val="Times New Roman"/>
        <family val="1"/>
      </rPr>
      <t xml:space="preserve">        </t>
    </r>
    <r>
      <rPr>
        <sz val="11"/>
        <rFont val="Century Gothic"/>
        <family val="2"/>
      </rPr>
      <t>Edge of Bristol</t>
    </r>
  </si>
  <si>
    <r>
      <t>·</t>
    </r>
    <r>
      <rPr>
        <sz val="7"/>
        <rFont val="Times New Roman"/>
        <family val="1"/>
      </rPr>
      <t xml:space="preserve">        </t>
    </r>
    <r>
      <rPr>
        <sz val="11"/>
        <rFont val="Century Gothic"/>
        <family val="2"/>
      </rPr>
      <t>Congresbury</t>
    </r>
  </si>
  <si>
    <r>
      <t>·</t>
    </r>
    <r>
      <rPr>
        <sz val="7"/>
        <rFont val="Times New Roman"/>
        <family val="1"/>
      </rPr>
      <t xml:space="preserve">        </t>
    </r>
    <r>
      <rPr>
        <sz val="11"/>
        <rFont val="Century Gothic"/>
        <family val="2"/>
      </rPr>
      <t>Sandford</t>
    </r>
  </si>
  <si>
    <r>
      <t>·</t>
    </r>
    <r>
      <rPr>
        <sz val="7"/>
        <rFont val="Times New Roman"/>
        <family val="1"/>
      </rPr>
      <t xml:space="preserve">        </t>
    </r>
    <r>
      <rPr>
        <sz val="11"/>
        <rFont val="Century Gothic"/>
        <family val="2"/>
      </rPr>
      <t xml:space="preserve">Winscombe </t>
    </r>
  </si>
  <si>
    <r>
      <t>·</t>
    </r>
    <r>
      <rPr>
        <sz val="7"/>
        <rFont val="Times New Roman"/>
        <family val="1"/>
      </rPr>
      <t xml:space="preserve">        </t>
    </r>
    <r>
      <rPr>
        <sz val="11"/>
        <rFont val="Century Gothic"/>
        <family val="2"/>
      </rPr>
      <t>Banwell</t>
    </r>
  </si>
  <si>
    <r>
      <t>·</t>
    </r>
    <r>
      <rPr>
        <sz val="7"/>
        <rFont val="Times New Roman"/>
        <family val="1"/>
      </rPr>
      <t xml:space="preserve">        </t>
    </r>
    <r>
      <rPr>
        <sz val="11"/>
        <rFont val="Century Gothic"/>
        <family val="2"/>
      </rPr>
      <t>Wrington</t>
    </r>
  </si>
  <si>
    <r>
      <t>·</t>
    </r>
    <r>
      <rPr>
        <sz val="7"/>
        <rFont val="Times New Roman"/>
        <family val="1"/>
      </rPr>
      <t xml:space="preserve">        </t>
    </r>
    <r>
      <rPr>
        <sz val="11"/>
        <rFont val="Century Gothic"/>
        <family val="2"/>
      </rPr>
      <t>Churchill/ Langford</t>
    </r>
  </si>
  <si>
    <t>The basis for discounting sites through the SHLAA at this stage take into account a range of factors.  Discounted sites may be considered again through plan making, especially if additional/ alternative sites are required to be considered.</t>
  </si>
  <si>
    <t>Site submitted to local plan 2038 process. Site submitted to PO.</t>
  </si>
  <si>
    <t>HE203004</t>
  </si>
  <si>
    <t>Land at Cox's Green</t>
  </si>
  <si>
    <t>Site submitted to local plan 2038 process. Rev submission to PO.</t>
  </si>
  <si>
    <t>HE203008</t>
  </si>
  <si>
    <t>Land near Mead Lane</t>
  </si>
  <si>
    <t>Site submitted to local plan 2038 process. Rev site submitted to PO.</t>
  </si>
  <si>
    <t>HE203015</t>
  </si>
  <si>
    <t>Land southeast of Congresbury</t>
  </si>
  <si>
    <t>Site not submitted to plan making process. Rev site submitted to PO.</t>
  </si>
  <si>
    <t>HE203021</t>
  </si>
  <si>
    <t>Land at Shipham Lane</t>
  </si>
  <si>
    <t>HE203036</t>
  </si>
  <si>
    <t>na</t>
  </si>
  <si>
    <t>Part zone 3b to south of site.</t>
  </si>
  <si>
    <t>Land north of Sandford</t>
  </si>
  <si>
    <t>Area of critical drainage on part of site.</t>
  </si>
  <si>
    <t>Site not considerd to offer a logical extension of the settlement northwards of Dabinett Drive.  An area of critical drianage cuts the site off from the main area of settlement.</t>
  </si>
  <si>
    <t>Site submission indicated 7 unit capacity</t>
  </si>
  <si>
    <t>Site submitted to Preferred Options consultation</t>
  </si>
  <si>
    <t>Land south of Bleadon Road</t>
  </si>
  <si>
    <t>The site is located within the Blagdon Lake reservoir flood extent.</t>
  </si>
  <si>
    <t>High Grade agricultural land; access to site indicated to by at risk of flooding by 2125.</t>
  </si>
  <si>
    <t>South-eastern corner of site indicated to be at risk of flooding by 2125.</t>
  </si>
  <si>
    <t>Part flood zone 3a and increased risk indicated in future; High grade agricultural land; area of critical drainage on part</t>
  </si>
  <si>
    <t>Part flood zone 3a and indication of greater risk in future; area of critical drainage on part</t>
  </si>
  <si>
    <t>Area of critical drainage on part; part Priority Habitat.  Site indicated to be at greater risk of flooding in future.</t>
  </si>
  <si>
    <t>Part flood zone 3a and indication of greater risk in future; area of critical drainage on part; part Priority Habitat</t>
  </si>
  <si>
    <t>Indication of greater flood risk in future</t>
  </si>
  <si>
    <t>Part flood zone 3a and indication of greater risk in future; area of critical drainage on part; part Priority Habitat. Reservoir flood risk to south</t>
  </si>
  <si>
    <t>Priority Habitat. Indication of greater risk of flooding in future.</t>
  </si>
  <si>
    <t>Part flood zone 3a; reservoir flood risk indicated.</t>
  </si>
  <si>
    <t>Flood zone 3a on part and site indicated to be at greater risk in future;reservoir flood risk indicated.</t>
  </si>
  <si>
    <t>Flood zone 3a on part and site indicated to be at greater risk in future; Part LGS; part Priority Habitat; reservoir flood risk indicated.</t>
  </si>
  <si>
    <t>High Grade agricultural land. Southern part of site indicated to be at greater flood risk in future. reservoir flood risk indicated.</t>
  </si>
  <si>
    <t>Area of critical drainage on part; site indicated within reservoir flood extent.</t>
  </si>
  <si>
    <t>High Grade agricultural land; site indicated within reservoir flood extent</t>
  </si>
  <si>
    <t>High Grade agricultural land; area of critical drainage on part; site indicated within reservoir flood extent.</t>
  </si>
  <si>
    <t>Flood zone 3a; site indicated within reservoir flood extent.</t>
  </si>
  <si>
    <t>Flood zone 3a.; part Priority Habitat; site indicated to be within reservoir flood risk extent</t>
  </si>
  <si>
    <t>C.5.9ha of site outside of future flood zone.  Capacity based upon this.</t>
  </si>
  <si>
    <t>Priority Habitat.  Site is also somewhat detached from the main area of settlement.  Site almost extensively FZ 2 with an indication of greater tidal risk in future.</t>
  </si>
  <si>
    <t>Area of land indicated to be at greater risk in future has the effect of dislocating the western part of the site where potential would be considered.  This may mean development is somewhat detached from the main part of the settlement.</t>
  </si>
  <si>
    <t>C.1.4ha outside of flood risk area.  Capacity based upon avoiding this area.</t>
  </si>
  <si>
    <t>Consider whether an appropriate scheme could still be delivered avoiding the part indicated to be at future flood risk.  Further investigation of access and potential loss of business use.</t>
  </si>
  <si>
    <t>High Grade agricultural land; Access indicated to be at greater flood risk in future.</t>
  </si>
  <si>
    <t>Consider whether high grade agricultural land can be avoided. Ensure suitabe access arrangement including consideration of future flood risk.</t>
  </si>
  <si>
    <t>Density reduced to avergae 30.</t>
  </si>
  <si>
    <t>Access to site may be limited.  If a suitable access could be achived from Venus Street, the potential of the site could be reconsidered.  Based upon previous appeal decisions, landscape harm may be a consideration.</t>
  </si>
  <si>
    <t>Site submitted to PO consultation.</t>
  </si>
  <si>
    <t>Small parts of the site are indicated t have a surface water flood risk that may affect any access arrangements to the site.</t>
  </si>
  <si>
    <t>Potential</t>
  </si>
  <si>
    <t>Site discounted - landscape harm</t>
  </si>
  <si>
    <t>Site discounted - flood risk</t>
  </si>
  <si>
    <t>Site discounted - ecology harm</t>
  </si>
  <si>
    <t>Site discounted - heritage impact</t>
  </si>
  <si>
    <t>Site discounted - heritage harm</t>
  </si>
  <si>
    <t>Site discounted - Strategic Gap</t>
  </si>
  <si>
    <t>Site discounted - Existing use</t>
  </si>
  <si>
    <t>Site discounted - access constraint</t>
  </si>
  <si>
    <t>Site discounted - Highways impact</t>
  </si>
  <si>
    <t>Site discounted - AONB</t>
  </si>
  <si>
    <t>Site detached from main area of settlement and landscape harm.</t>
  </si>
  <si>
    <t>Site is adjacent to a Scheduled Monument. Access may be constrained. Increasing flood risk in future.</t>
  </si>
  <si>
    <t>Net residential area significantly reduced due to FFZ</t>
  </si>
  <si>
    <t>High grade agricultural land.  Would extend the settlement along Knightcott Road to the west that is not desirable.  Potential also for impact on AONB setting on this land as the landscape climbs to the AONB edge.  Reference previos appeal decision. EA water source protection zone</t>
  </si>
  <si>
    <t>More detailed flood modelling could be carried out to confirm the flood constraints on the site.  Unlikely to be able to justify Sequential Test.</t>
  </si>
  <si>
    <t xml:space="preserve">Exclude FZ3a but flood risk worsening in future - unlikely to be able to justify the Sequential Test. </t>
  </si>
  <si>
    <t>Part flood zone 3a and indication of greater risk in future; part Priority Habitat; site indicated to be in reservoir flood risk extent. Greater flood risk in future.</t>
  </si>
  <si>
    <t>.</t>
  </si>
  <si>
    <t>Top corner of site inidcated to have reservoir and other sources of flood risk.</t>
  </si>
  <si>
    <t xml:space="preserve">Cannot develop the FZ3b part and development should avoid parts indicated to be at any flood risk. Excluding that leaves around 2.4ha. Mitigation for bats likely to be needed and additional survey requirements in line with Bats SPD. </t>
  </si>
  <si>
    <t>Further investigation of surface water flooding through a site specific FRA.</t>
  </si>
  <si>
    <t>Unlikely to be able to justify the Sequental Test.</t>
  </si>
  <si>
    <t>November 2023 SHLAA Sites Schedules</t>
  </si>
  <si>
    <t>This document forms part of the SHLAA November 2023 outputs and should be read alongside the SHLAA Main Report.  This document presents all sites considered through the November 2023 SHLAA.  This document is not a policy document or part of the local plan documentation.  The sites depicted are not proposed allocations, but form part of the background evidence.</t>
  </si>
  <si>
    <r>
      <t>·</t>
    </r>
    <r>
      <rPr>
        <sz val="7"/>
        <rFont val="Times New Roman"/>
        <family val="1"/>
      </rPr>
      <t xml:space="preserve">        </t>
    </r>
    <r>
      <rPr>
        <sz val="11"/>
        <rFont val="Century Gothic"/>
        <family val="2"/>
      </rPr>
      <t>WSM (East of M5)</t>
    </r>
  </si>
  <si>
    <t>Site indicated to be within the Blagdon reservoir flood extents zone.  Fluvial flood zone runs to the south of the site.</t>
  </si>
  <si>
    <t>These schedules will be regularly updated adding and refining information within to maintain an up-to-date understanding of land availability.  This information will be used to infrom consideration of planning application level, sequential test assessments for flood risk purposes.</t>
  </si>
  <si>
    <t>Part zone 3b along southeastern fringe</t>
  </si>
  <si>
    <t>Part flood zone 3a. Wildlife site adjacent to site.</t>
  </si>
  <si>
    <t>Wildlife site adjacent to site.</t>
  </si>
  <si>
    <t>High Grade agricultural land. Wildlife site.</t>
  </si>
  <si>
    <t>High Grade agricultural land; area of critical drainage on part. Wildlife site crosses site.</t>
  </si>
  <si>
    <t>Area of critical drainage on part; site within reservoir flood extent. Wildlife site adjacent to site.</t>
  </si>
  <si>
    <t>High Grade agricultural land; area of critical drainage on part. Part wildlife site.</t>
  </si>
  <si>
    <t>Part flood zone 3a and indication of reservoir flood risk; area of critical drainage on part. Adjacent to wildlife site.</t>
  </si>
  <si>
    <t>Part flood zone 3a; part Priority Habitat; site indicated within reservoir flood extent. Adjacent to wildlife site.</t>
  </si>
  <si>
    <t>Part flood zone 3a and indication of greater risk in future; High grade agricultural land; area of critical drainage on part; top part of site indicated to be withi reservoir flood risk extent. Adjacent to wildlife site.</t>
  </si>
  <si>
    <t>Part flood zone 3a; indication of reservoir flood risk. Part wildlife site.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</si>
</sst>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0.0"/>
    <numFmt numFmtId="166" formatCode="0.0000"/>
    <numFmt numFmtId="167" formatCode="0.000"/>
    <numFmt numFmtId="168" formatCode="0.00000000"/>
    <numFmt numFmtId="169" formatCode="0.0000000"/>
    <numFmt numFmtId="170" formatCode="0.000000"/>
    <numFmt numFmtId="171" formatCode="0.00000"/>
    <numFmt numFmtId="172" formatCode="&quot;Yes&quot;;&quot;Yes&quot;;&quot;No&quot;"/>
    <numFmt numFmtId="173" formatCode="&quot;True&quot;;&quot;True&quot;;&quot;False&quot;"/>
    <numFmt numFmtId="174" formatCode="&quot;On&quot;;&quot;On&quot;;&quot;Off&quot;"/>
    <numFmt numFmtId="175" formatCode="[$€-2]\ #,##0.00_);[Red]\([$€-2]\ #,##0.00\)"/>
  </numFmts>
  <fonts count="47">
    <font>
      <sz val="10"/>
      <name val="Arial"/>
      <family val="0"/>
    </font>
    <font>
      <b/>
      <sz val="10"/>
      <name val="Arial"/>
      <family val="2"/>
    </font>
    <font>
      <sz val="8"/>
      <name val="Arial"/>
      <family val="2"/>
    </font>
    <font>
      <sz val="16"/>
      <name val="Arial"/>
      <family val="2"/>
    </font>
    <font>
      <b/>
      <sz val="11"/>
      <name val="Century Gothic"/>
      <family val="2"/>
    </font>
    <font>
      <sz val="11"/>
      <name val="Century Gothic"/>
      <family val="2"/>
    </font>
    <font>
      <u val="single"/>
      <sz val="11"/>
      <name val="Century Gothic"/>
      <family val="2"/>
    </font>
    <font>
      <sz val="11"/>
      <name val="Symbol"/>
      <family val="1"/>
    </font>
    <font>
      <sz val="7"/>
      <name val="Times New Roman"/>
      <family val="1"/>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5"/>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u val="single"/>
      <sz val="10"/>
      <color indexed="30"/>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0" fillId="0" borderId="10" xfId="0" applyBorder="1" applyAlignment="1">
      <alignment/>
    </xf>
    <xf numFmtId="0" fontId="0" fillId="0" borderId="10" xfId="0" applyFill="1" applyBorder="1" applyAlignment="1">
      <alignment/>
    </xf>
    <xf numFmtId="0" fontId="0" fillId="0" borderId="0" xfId="0" applyFill="1" applyAlignment="1">
      <alignment/>
    </xf>
    <xf numFmtId="0" fontId="0" fillId="0" borderId="10" xfId="0" applyBorder="1" applyAlignment="1">
      <alignment wrapText="1"/>
    </xf>
    <xf numFmtId="0" fontId="0" fillId="0" borderId="10" xfId="0" applyFont="1" applyBorder="1" applyAlignment="1">
      <alignment vertical="top" wrapText="1"/>
    </xf>
    <xf numFmtId="0" fontId="0" fillId="0" borderId="10" xfId="0" applyBorder="1" applyAlignment="1">
      <alignment vertical="top" wrapText="1"/>
    </xf>
    <xf numFmtId="0" fontId="1" fillId="9" borderId="10" xfId="0" applyFont="1" applyFill="1" applyBorder="1" applyAlignment="1">
      <alignment wrapText="1"/>
    </xf>
    <xf numFmtId="0" fontId="0" fillId="0" borderId="0" xfId="0" applyAlignment="1">
      <alignment vertical="top" wrapText="1"/>
    </xf>
    <xf numFmtId="1" fontId="0" fillId="0" borderId="0" xfId="0" applyNumberFormat="1" applyAlignment="1">
      <alignment/>
    </xf>
    <xf numFmtId="0" fontId="0" fillId="0" borderId="10" xfId="0" applyFont="1" applyBorder="1" applyAlignment="1">
      <alignment wrapText="1"/>
    </xf>
    <xf numFmtId="0" fontId="0" fillId="0" borderId="10" xfId="0" applyFont="1" applyFill="1" applyBorder="1" applyAlignment="1">
      <alignment/>
    </xf>
    <xf numFmtId="0" fontId="0" fillId="0" borderId="10" xfId="0" applyFont="1" applyFill="1" applyBorder="1" applyAlignment="1">
      <alignment/>
    </xf>
    <xf numFmtId="0" fontId="0" fillId="0" borderId="10" xfId="0" applyFont="1" applyBorder="1" applyAlignment="1">
      <alignment/>
    </xf>
    <xf numFmtId="1" fontId="0" fillId="0" borderId="10" xfId="0" applyNumberFormat="1" applyBorder="1" applyAlignment="1">
      <alignment horizontal="center"/>
    </xf>
    <xf numFmtId="0" fontId="0" fillId="0" borderId="10" xfId="0" applyFont="1" applyBorder="1" applyAlignment="1">
      <alignment wrapText="1"/>
    </xf>
    <xf numFmtId="0" fontId="0" fillId="33" borderId="10" xfId="0" applyFont="1" applyFill="1" applyBorder="1" applyAlignment="1">
      <alignment wrapText="1"/>
    </xf>
    <xf numFmtId="0" fontId="0" fillId="34" borderId="10" xfId="0" applyFont="1" applyFill="1" applyBorder="1" applyAlignment="1">
      <alignment wrapText="1"/>
    </xf>
    <xf numFmtId="0" fontId="0" fillId="0" borderId="10" xfId="0" applyFill="1" applyBorder="1" applyAlignment="1">
      <alignment wrapText="1"/>
    </xf>
    <xf numFmtId="0" fontId="0" fillId="0" borderId="10" xfId="0" applyFont="1" applyBorder="1" applyAlignment="1">
      <alignment vertical="top" wrapText="1"/>
    </xf>
    <xf numFmtId="0" fontId="1" fillId="6" borderId="10" xfId="0" applyFont="1" applyFill="1" applyBorder="1" applyAlignment="1">
      <alignment wrapText="1"/>
    </xf>
    <xf numFmtId="0" fontId="1" fillId="6" borderId="10" xfId="0" applyFont="1" applyFill="1" applyBorder="1" applyAlignment="1">
      <alignment wrapText="1"/>
    </xf>
    <xf numFmtId="0" fontId="1" fillId="7" borderId="10" xfId="0" applyFont="1" applyFill="1" applyBorder="1" applyAlignment="1">
      <alignment wrapText="1"/>
    </xf>
    <xf numFmtId="0" fontId="1" fillId="5" borderId="10" xfId="0" applyNumberFormat="1" applyFont="1" applyFill="1" applyBorder="1" applyAlignment="1" applyProtection="1">
      <alignment wrapText="1"/>
      <protection/>
    </xf>
    <xf numFmtId="0" fontId="1" fillId="6" borderId="10" xfId="0" applyNumberFormat="1" applyFont="1" applyFill="1" applyBorder="1" applyAlignment="1" applyProtection="1">
      <alignment wrapText="1"/>
      <protection/>
    </xf>
    <xf numFmtId="0" fontId="1" fillId="6" borderId="10" xfId="0" applyNumberFormat="1" applyFont="1" applyFill="1" applyBorder="1" applyAlignment="1" applyProtection="1">
      <alignment wrapText="1"/>
      <protection/>
    </xf>
    <xf numFmtId="0" fontId="1" fillId="3" borderId="10" xfId="0" applyNumberFormat="1" applyFont="1" applyFill="1" applyBorder="1" applyAlignment="1" applyProtection="1">
      <alignment wrapText="1"/>
      <protection/>
    </xf>
    <xf numFmtId="0" fontId="0" fillId="0" borderId="0" xfId="0" applyFont="1" applyBorder="1" applyAlignment="1">
      <alignment vertical="top" wrapText="1"/>
    </xf>
    <xf numFmtId="0" fontId="0" fillId="0" borderId="0" xfId="0" applyFont="1" applyAlignment="1">
      <alignment/>
    </xf>
    <xf numFmtId="0" fontId="0" fillId="0" borderId="0" xfId="0" applyFont="1" applyAlignment="1">
      <alignment vertical="top" wrapText="1"/>
    </xf>
    <xf numFmtId="0" fontId="1" fillId="3" borderId="10" xfId="0" applyFont="1" applyFill="1" applyBorder="1" applyAlignment="1">
      <alignment/>
    </xf>
    <xf numFmtId="0" fontId="0" fillId="0" borderId="10" xfId="0" applyFont="1" applyFill="1" applyBorder="1" applyAlignment="1">
      <alignment wrapText="1"/>
    </xf>
    <xf numFmtId="0" fontId="1" fillId="3" borderId="10" xfId="0" applyFont="1" applyFill="1" applyBorder="1" applyAlignment="1">
      <alignment wrapText="1"/>
    </xf>
    <xf numFmtId="0" fontId="0" fillId="0" borderId="10" xfId="0" applyBorder="1" applyAlignment="1">
      <alignment horizontal="center"/>
    </xf>
    <xf numFmtId="1" fontId="0" fillId="0" borderId="10" xfId="0" applyNumberFormat="1" applyFill="1" applyBorder="1" applyAlignment="1">
      <alignment horizontal="center"/>
    </xf>
    <xf numFmtId="0" fontId="0" fillId="0" borderId="10" xfId="0" applyFill="1" applyBorder="1" applyAlignment="1">
      <alignment horizontal="center"/>
    </xf>
    <xf numFmtId="165" fontId="0" fillId="0" borderId="10" xfId="0" applyNumberFormat="1" applyFill="1" applyBorder="1" applyAlignment="1">
      <alignment horizontal="center"/>
    </xf>
    <xf numFmtId="0" fontId="0" fillId="0" borderId="11" xfId="0" applyBorder="1" applyAlignment="1">
      <alignment horizontal="center"/>
    </xf>
    <xf numFmtId="0" fontId="0" fillId="0" borderId="10" xfId="0" applyFont="1" applyBorder="1" applyAlignment="1">
      <alignment horizontal="center"/>
    </xf>
    <xf numFmtId="1" fontId="0" fillId="0" borderId="10" xfId="0" applyNumberFormat="1" applyFont="1" applyBorder="1" applyAlignment="1">
      <alignment horizontal="center"/>
    </xf>
    <xf numFmtId="165" fontId="0" fillId="0" borderId="10" xfId="0" applyNumberFormat="1" applyFont="1" applyFill="1" applyBorder="1" applyAlignment="1">
      <alignment horizontal="center"/>
    </xf>
    <xf numFmtId="165" fontId="0" fillId="0" borderId="10" xfId="0" applyNumberFormat="1" applyFont="1" applyBorder="1" applyAlignment="1">
      <alignment horizontal="center"/>
    </xf>
    <xf numFmtId="1" fontId="0" fillId="0" borderId="10" xfId="0" applyNumberFormat="1" applyBorder="1" applyAlignment="1">
      <alignment horizontal="center" wrapText="1"/>
    </xf>
    <xf numFmtId="165" fontId="0" fillId="0" borderId="10" xfId="0" applyNumberFormat="1" applyBorder="1" applyAlignment="1">
      <alignment horizontal="center"/>
    </xf>
    <xf numFmtId="0" fontId="3" fillId="0" borderId="0" xfId="0" applyFont="1" applyAlignment="1">
      <alignment/>
    </xf>
    <xf numFmtId="0" fontId="4" fillId="0" borderId="0" xfId="0" applyFont="1" applyAlignment="1">
      <alignment vertical="center"/>
    </xf>
    <xf numFmtId="0" fontId="5" fillId="0" borderId="0" xfId="0" applyFont="1" applyAlignment="1">
      <alignment vertical="center"/>
    </xf>
    <xf numFmtId="0" fontId="39" fillId="0" borderId="0" xfId="53" applyAlignment="1">
      <alignment vertical="center"/>
    </xf>
    <xf numFmtId="0" fontId="7" fillId="0" borderId="0" xfId="0" applyFont="1" applyAlignment="1">
      <alignment horizontal="left" vertical="center" indent="4"/>
    </xf>
    <xf numFmtId="0" fontId="6" fillId="0" borderId="0" xfId="0" applyFont="1" applyAlignment="1">
      <alignment vertical="center"/>
    </xf>
    <xf numFmtId="0" fontId="0" fillId="0" borderId="0" xfId="0" applyAlignment="1">
      <alignment wrapText="1"/>
    </xf>
    <xf numFmtId="1" fontId="0" fillId="0" borderId="11" xfId="0" applyNumberFormat="1" applyBorder="1" applyAlignment="1">
      <alignment horizontal="center"/>
    </xf>
    <xf numFmtId="1" fontId="0" fillId="0" borderId="11"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ap.n-somerset.gov.uk/Regulation19SHLAA2022.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3" sqref="A3"/>
    </sheetView>
  </sheetViews>
  <sheetFormatPr defaultColWidth="9.140625" defaultRowHeight="12.75"/>
  <sheetData>
    <row r="1" ht="13.5">
      <c r="A1" s="45" t="s">
        <v>334</v>
      </c>
    </row>
    <row r="2" ht="13.5">
      <c r="A2" s="46" t="s">
        <v>335</v>
      </c>
    </row>
    <row r="3" ht="12.75">
      <c r="A3" s="47" t="s">
        <v>245</v>
      </c>
    </row>
    <row r="4" ht="13.5">
      <c r="A4" s="46" t="s">
        <v>246</v>
      </c>
    </row>
    <row r="5" ht="13.5">
      <c r="A5" s="48" t="s">
        <v>247</v>
      </c>
    </row>
    <row r="6" ht="13.5">
      <c r="A6" s="48" t="s">
        <v>336</v>
      </c>
    </row>
    <row r="7" ht="13.5">
      <c r="A7" s="48" t="s">
        <v>248</v>
      </c>
    </row>
    <row r="8" ht="13.5">
      <c r="A8" s="48" t="s">
        <v>249</v>
      </c>
    </row>
    <row r="9" ht="13.5">
      <c r="A9" s="48" t="s">
        <v>250</v>
      </c>
    </row>
    <row r="10" ht="13.5">
      <c r="A10" s="48" t="s">
        <v>251</v>
      </c>
    </row>
    <row r="11" ht="13.5">
      <c r="A11" s="48" t="s">
        <v>252</v>
      </c>
    </row>
    <row r="12" ht="13.5">
      <c r="A12" s="48" t="s">
        <v>253</v>
      </c>
    </row>
    <row r="13" ht="13.5">
      <c r="A13" s="48" t="s">
        <v>254</v>
      </c>
    </row>
    <row r="14" ht="13.5">
      <c r="A14" s="48" t="s">
        <v>255</v>
      </c>
    </row>
    <row r="15" ht="13.5">
      <c r="A15" s="48" t="s">
        <v>256</v>
      </c>
    </row>
    <row r="16" ht="13.5">
      <c r="A16" s="48" t="s">
        <v>257</v>
      </c>
    </row>
    <row r="17" ht="13.5">
      <c r="A17" s="48" t="s">
        <v>258</v>
      </c>
    </row>
    <row r="18" ht="13.5">
      <c r="A18" s="46"/>
    </row>
    <row r="19" ht="13.5">
      <c r="A19" s="46" t="s">
        <v>259</v>
      </c>
    </row>
    <row r="20" ht="13.5">
      <c r="A20" s="49" t="s">
        <v>338</v>
      </c>
    </row>
    <row r="21" ht="13.5">
      <c r="A21" s="46"/>
    </row>
    <row r="22" ht="13.5">
      <c r="A22" s="46"/>
    </row>
    <row r="23" ht="13.5">
      <c r="A23" s="46"/>
    </row>
    <row r="24" ht="13.5">
      <c r="A24" s="46"/>
    </row>
    <row r="25" ht="13.5">
      <c r="A25" s="46"/>
    </row>
    <row r="26" ht="13.5">
      <c r="A26" s="46"/>
    </row>
    <row r="27" ht="13.5">
      <c r="A27" s="46"/>
    </row>
    <row r="28" ht="13.5">
      <c r="A28" s="46"/>
    </row>
    <row r="29" ht="13.5">
      <c r="A29" s="46"/>
    </row>
    <row r="30" ht="13.5">
      <c r="A30" s="46"/>
    </row>
  </sheetData>
  <sheetProtection/>
  <hyperlinks>
    <hyperlink ref="A3" r:id="rId1" display="See online mapping where sites can be viewed in greater detail.  "/>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1:S26"/>
  <sheetViews>
    <sheetView zoomScale="85" zoomScaleNormal="85" zoomScalePageLayoutView="0" workbookViewId="0" topLeftCell="A1">
      <pane ySplit="3" topLeftCell="A5" activePane="bottomLeft" state="frozen"/>
      <selection pane="topLeft" activeCell="A1" sqref="A1"/>
      <selection pane="bottomLeft" activeCell="G5" sqref="G5"/>
    </sheetView>
  </sheetViews>
  <sheetFormatPr defaultColWidth="9.140625" defaultRowHeight="12.75"/>
  <cols>
    <col min="1" max="1" width="20.00390625" style="0" bestFit="1" customWidth="1"/>
    <col min="2" max="2" width="40.28125" style="0" bestFit="1" customWidth="1"/>
    <col min="3" max="3" width="12.140625" style="0" customWidth="1"/>
    <col min="4" max="4" width="23.57421875" style="0" customWidth="1"/>
    <col min="5" max="5" width="13.57421875" style="0" customWidth="1"/>
    <col min="6" max="6" width="17.57421875" style="0" customWidth="1"/>
    <col min="7" max="7" width="16.57421875" style="0" customWidth="1"/>
    <col min="8" max="8" width="15.421875" style="0" customWidth="1"/>
    <col min="9" max="9" width="19.421875" style="0" customWidth="1"/>
    <col min="10" max="11" width="17.7109375" style="0" customWidth="1"/>
    <col min="12" max="12" width="17.28125" style="0" customWidth="1"/>
    <col min="13" max="14" width="8.8515625" style="0" customWidth="1"/>
    <col min="15" max="15" width="13.7109375" style="0" bestFit="1" customWidth="1"/>
  </cols>
  <sheetData>
    <row r="1" ht="42" customHeight="1">
      <c r="A1" s="44" t="s">
        <v>238</v>
      </c>
    </row>
    <row r="3" spans="1:15" ht="105.75" customHeight="1">
      <c r="A3" s="30" t="s">
        <v>189</v>
      </c>
      <c r="B3" s="30" t="s">
        <v>190</v>
      </c>
      <c r="C3" s="30" t="s">
        <v>178</v>
      </c>
      <c r="D3" s="21" t="s">
        <v>177</v>
      </c>
      <c r="E3" s="21" t="s">
        <v>179</v>
      </c>
      <c r="F3" s="20" t="s">
        <v>43</v>
      </c>
      <c r="G3" s="20" t="s">
        <v>44</v>
      </c>
      <c r="H3" s="21" t="s">
        <v>180</v>
      </c>
      <c r="I3" s="22" t="s">
        <v>181</v>
      </c>
      <c r="J3" s="22" t="s">
        <v>228</v>
      </c>
      <c r="K3" s="26" t="s">
        <v>183</v>
      </c>
      <c r="L3" s="25" t="s">
        <v>76</v>
      </c>
      <c r="M3" s="25" t="s">
        <v>70</v>
      </c>
      <c r="N3" s="24" t="s">
        <v>185</v>
      </c>
      <c r="O3" s="23" t="s">
        <v>186</v>
      </c>
    </row>
    <row r="4" spans="1:15" ht="66">
      <c r="A4" s="2" t="s">
        <v>52</v>
      </c>
      <c r="B4" s="2" t="s">
        <v>60</v>
      </c>
      <c r="C4" s="36">
        <v>1.21</v>
      </c>
      <c r="D4" s="13" t="s">
        <v>143</v>
      </c>
      <c r="E4" s="14">
        <v>43.56</v>
      </c>
      <c r="F4" s="13" t="s">
        <v>144</v>
      </c>
      <c r="G4" s="4" t="s">
        <v>145</v>
      </c>
      <c r="H4" s="15" t="s">
        <v>146</v>
      </c>
      <c r="I4" s="15" t="s">
        <v>322</v>
      </c>
      <c r="J4" s="1"/>
      <c r="K4" s="4" t="s">
        <v>182</v>
      </c>
      <c r="L4" s="4"/>
      <c r="M4" s="33">
        <v>30</v>
      </c>
      <c r="N4" s="14"/>
      <c r="O4" s="16" t="s">
        <v>312</v>
      </c>
    </row>
    <row r="5" spans="1:19" ht="171">
      <c r="A5" s="2" t="s">
        <v>54</v>
      </c>
      <c r="B5" s="2" t="s">
        <v>61</v>
      </c>
      <c r="C5" s="36">
        <v>10.74</v>
      </c>
      <c r="D5" s="13" t="s">
        <v>143</v>
      </c>
      <c r="E5" s="14">
        <v>214.8</v>
      </c>
      <c r="F5" s="15" t="s">
        <v>200</v>
      </c>
      <c r="G5" s="4" t="s">
        <v>348</v>
      </c>
      <c r="H5" s="4" t="s">
        <v>146</v>
      </c>
      <c r="I5" s="15" t="s">
        <v>195</v>
      </c>
      <c r="J5" s="4" t="s">
        <v>229</v>
      </c>
      <c r="K5" s="4" t="s">
        <v>182</v>
      </c>
      <c r="L5" s="4" t="s">
        <v>300</v>
      </c>
      <c r="M5" s="33">
        <v>300</v>
      </c>
      <c r="N5" s="14">
        <v>135</v>
      </c>
      <c r="O5" s="17" t="s">
        <v>311</v>
      </c>
      <c r="S5" s="50"/>
    </row>
    <row r="6" spans="1:15" ht="92.25">
      <c r="A6" s="2" t="s">
        <v>53</v>
      </c>
      <c r="B6" s="12" t="s">
        <v>142</v>
      </c>
      <c r="C6" s="36">
        <v>1.6099999999999999</v>
      </c>
      <c r="D6" s="13" t="s">
        <v>143</v>
      </c>
      <c r="E6" s="14">
        <v>57.959999999999994</v>
      </c>
      <c r="F6" s="13" t="s">
        <v>144</v>
      </c>
      <c r="G6" s="4" t="s">
        <v>287</v>
      </c>
      <c r="H6" s="4"/>
      <c r="I6" s="4" t="s">
        <v>202</v>
      </c>
      <c r="J6" s="4" t="s">
        <v>203</v>
      </c>
      <c r="K6" s="4" t="s">
        <v>182</v>
      </c>
      <c r="L6" s="1"/>
      <c r="M6" s="33">
        <v>30</v>
      </c>
      <c r="N6" s="14"/>
      <c r="O6" s="16" t="s">
        <v>313</v>
      </c>
    </row>
    <row r="7" spans="1:15" ht="78.75">
      <c r="A7" s="2" t="s">
        <v>51</v>
      </c>
      <c r="B7" s="2" t="s">
        <v>59</v>
      </c>
      <c r="C7" s="36">
        <v>0.47</v>
      </c>
      <c r="D7" s="13" t="s">
        <v>143</v>
      </c>
      <c r="E7" s="14">
        <v>16.919999999999998</v>
      </c>
      <c r="F7" s="13" t="s">
        <v>144</v>
      </c>
      <c r="G7" s="4" t="s">
        <v>288</v>
      </c>
      <c r="H7" s="4" t="s">
        <v>146</v>
      </c>
      <c r="I7" s="4" t="s">
        <v>323</v>
      </c>
      <c r="J7" s="4" t="s">
        <v>203</v>
      </c>
      <c r="K7" s="4" t="s">
        <v>182</v>
      </c>
      <c r="L7" s="4"/>
      <c r="M7" s="33">
        <v>14</v>
      </c>
      <c r="N7" s="14"/>
      <c r="O7" s="16" t="s">
        <v>313</v>
      </c>
    </row>
    <row r="8" spans="1:15" ht="92.25">
      <c r="A8" s="2" t="s">
        <v>16</v>
      </c>
      <c r="B8" s="2" t="s">
        <v>35</v>
      </c>
      <c r="C8" s="36">
        <v>4.8100000000000005</v>
      </c>
      <c r="D8" s="13" t="s">
        <v>143</v>
      </c>
      <c r="E8" s="14">
        <v>144.3</v>
      </c>
      <c r="F8" s="13" t="s">
        <v>144</v>
      </c>
      <c r="G8" s="4" t="s">
        <v>284</v>
      </c>
      <c r="H8" s="4" t="s">
        <v>146</v>
      </c>
      <c r="I8" s="15" t="s">
        <v>149</v>
      </c>
      <c r="J8" s="15" t="s">
        <v>204</v>
      </c>
      <c r="K8" s="4" t="s">
        <v>182</v>
      </c>
      <c r="L8" s="4" t="s">
        <v>324</v>
      </c>
      <c r="M8" s="33">
        <v>145</v>
      </c>
      <c r="N8" s="14">
        <v>30</v>
      </c>
      <c r="O8" s="17" t="s">
        <v>311</v>
      </c>
    </row>
    <row r="9" spans="1:15" ht="250.5">
      <c r="A9" s="2" t="s">
        <v>26</v>
      </c>
      <c r="B9" s="12" t="s">
        <v>148</v>
      </c>
      <c r="C9" s="36">
        <v>2.82</v>
      </c>
      <c r="D9" s="13" t="s">
        <v>143</v>
      </c>
      <c r="E9" s="14">
        <v>84.6</v>
      </c>
      <c r="F9" s="13" t="s">
        <v>144</v>
      </c>
      <c r="G9" s="4" t="s">
        <v>145</v>
      </c>
      <c r="H9" s="4" t="s">
        <v>146</v>
      </c>
      <c r="I9" s="15" t="s">
        <v>147</v>
      </c>
      <c r="J9" s="15" t="s">
        <v>201</v>
      </c>
      <c r="K9" s="4" t="s">
        <v>260</v>
      </c>
      <c r="L9" s="15" t="s">
        <v>205</v>
      </c>
      <c r="M9" s="33"/>
      <c r="N9" s="14">
        <v>66</v>
      </c>
      <c r="O9" s="17" t="s">
        <v>311</v>
      </c>
    </row>
    <row r="10" spans="1:15" ht="210.75">
      <c r="A10" s="2" t="s">
        <v>10</v>
      </c>
      <c r="B10" s="11" t="s">
        <v>141</v>
      </c>
      <c r="C10" s="36">
        <v>3.51</v>
      </c>
      <c r="D10" s="13" t="s">
        <v>143</v>
      </c>
      <c r="E10" s="14">
        <v>105.3</v>
      </c>
      <c r="F10" s="13" t="s">
        <v>144</v>
      </c>
      <c r="G10" s="4" t="s">
        <v>145</v>
      </c>
      <c r="H10" s="4" t="s">
        <v>146</v>
      </c>
      <c r="I10" s="15" t="s">
        <v>325</v>
      </c>
      <c r="J10" s="15" t="s">
        <v>201</v>
      </c>
      <c r="K10" s="4" t="s">
        <v>260</v>
      </c>
      <c r="L10" s="10"/>
      <c r="M10" s="33">
        <v>30</v>
      </c>
      <c r="N10" s="14"/>
      <c r="O10" s="16" t="s">
        <v>312</v>
      </c>
    </row>
    <row r="11" spans="1:15" ht="12.75">
      <c r="A11" s="3"/>
      <c r="B11" s="3"/>
      <c r="C11" s="3"/>
      <c r="D11" s="3"/>
      <c r="E11" s="3"/>
      <c r="F11" s="3"/>
      <c r="G11" s="3"/>
      <c r="H11" s="3"/>
      <c r="I11" s="3"/>
      <c r="J11" s="3"/>
      <c r="K11" s="3"/>
      <c r="L11" s="3"/>
      <c r="M11" s="34">
        <f>SUM(M4:M10)</f>
        <v>549</v>
      </c>
      <c r="N11" s="34">
        <f>SUM(N4:N10)</f>
        <v>231</v>
      </c>
      <c r="O11" s="3"/>
    </row>
    <row r="12" spans="1:18" ht="12.75">
      <c r="A12" s="3"/>
      <c r="B12" s="3"/>
      <c r="C12" s="3"/>
      <c r="D12" s="3"/>
      <c r="E12" s="3"/>
      <c r="F12" s="3"/>
      <c r="G12" s="3"/>
      <c r="H12" s="3"/>
      <c r="I12" s="3"/>
      <c r="J12" s="3"/>
      <c r="K12" s="3"/>
      <c r="L12" s="3"/>
      <c r="M12" s="3"/>
      <c r="N12" s="3"/>
      <c r="O12" s="3"/>
      <c r="P12" s="3"/>
      <c r="Q12" s="3"/>
      <c r="R12" s="3"/>
    </row>
    <row r="13" spans="1:18" ht="12.75">
      <c r="A13" s="3"/>
      <c r="B13" s="3"/>
      <c r="C13" s="3"/>
      <c r="D13" s="3"/>
      <c r="E13" s="3"/>
      <c r="F13" s="3"/>
      <c r="G13" s="3"/>
      <c r="H13" s="3"/>
      <c r="I13" s="3"/>
      <c r="J13" s="3"/>
      <c r="K13" s="3"/>
      <c r="L13" s="3"/>
      <c r="M13" s="3"/>
      <c r="N13" s="3"/>
      <c r="O13" s="3"/>
      <c r="P13" s="3"/>
      <c r="Q13" s="3"/>
      <c r="R13" s="3"/>
    </row>
    <row r="14" spans="1:18" ht="12.75">
      <c r="A14" s="3"/>
      <c r="B14" s="3"/>
      <c r="C14" s="3"/>
      <c r="D14" s="3"/>
      <c r="E14" s="3"/>
      <c r="F14" s="3"/>
      <c r="G14" s="3"/>
      <c r="H14" s="3"/>
      <c r="I14" s="3"/>
      <c r="J14" s="3"/>
      <c r="K14" s="3"/>
      <c r="L14" s="3"/>
      <c r="M14" s="3"/>
      <c r="N14" s="3"/>
      <c r="O14" s="3"/>
      <c r="P14" s="3"/>
      <c r="Q14" s="3"/>
      <c r="R14" s="3"/>
    </row>
    <row r="15" spans="1:18" ht="12.75">
      <c r="A15" s="3"/>
      <c r="B15" s="3"/>
      <c r="C15" s="3"/>
      <c r="D15" s="3"/>
      <c r="E15" s="3"/>
      <c r="F15" s="3"/>
      <c r="G15" s="3"/>
      <c r="H15" s="3"/>
      <c r="I15" s="3"/>
      <c r="J15" s="3"/>
      <c r="K15" s="3"/>
      <c r="L15" s="3"/>
      <c r="M15" s="3"/>
      <c r="N15" s="3"/>
      <c r="O15" s="3"/>
      <c r="P15" s="3"/>
      <c r="Q15" s="3"/>
      <c r="R15" s="3"/>
    </row>
    <row r="16" spans="1:18" ht="12.75">
      <c r="A16" s="3"/>
      <c r="B16" s="3"/>
      <c r="C16" s="3"/>
      <c r="D16" s="3"/>
      <c r="E16" s="3"/>
      <c r="F16" s="3"/>
      <c r="G16" s="3"/>
      <c r="H16" s="3"/>
      <c r="I16" s="3"/>
      <c r="J16" s="3"/>
      <c r="K16" s="3"/>
      <c r="L16" s="3"/>
      <c r="M16" s="3"/>
      <c r="N16" s="3"/>
      <c r="O16" s="3"/>
      <c r="P16" s="3"/>
      <c r="Q16" s="3"/>
      <c r="R16" s="3"/>
    </row>
    <row r="17" spans="1:18" ht="12.75">
      <c r="A17" s="3"/>
      <c r="B17" s="3"/>
      <c r="C17" s="3"/>
      <c r="D17" s="3"/>
      <c r="E17" s="3"/>
      <c r="F17" s="3"/>
      <c r="G17" s="3"/>
      <c r="H17" s="3"/>
      <c r="I17" s="3"/>
      <c r="J17" s="3"/>
      <c r="K17" s="3"/>
      <c r="L17" s="3"/>
      <c r="M17" s="3"/>
      <c r="N17" s="3"/>
      <c r="O17" s="3"/>
      <c r="P17" s="3"/>
      <c r="Q17" s="3"/>
      <c r="R17" s="3"/>
    </row>
    <row r="18" spans="1:18" ht="12.75">
      <c r="A18" s="3"/>
      <c r="B18" s="3"/>
      <c r="C18" s="3"/>
      <c r="D18" s="3"/>
      <c r="E18" s="3"/>
      <c r="F18" s="3"/>
      <c r="G18" s="3"/>
      <c r="H18" s="3"/>
      <c r="I18" s="3"/>
      <c r="J18" s="3"/>
      <c r="K18" s="3"/>
      <c r="L18" s="3"/>
      <c r="M18" s="3"/>
      <c r="N18" s="3"/>
      <c r="O18" s="3"/>
      <c r="P18" s="3"/>
      <c r="Q18" s="3"/>
      <c r="R18" s="3"/>
    </row>
    <row r="19" spans="1:18" ht="12.75">
      <c r="A19" s="3"/>
      <c r="B19" s="3"/>
      <c r="C19" s="3"/>
      <c r="D19" s="3"/>
      <c r="E19" s="3"/>
      <c r="F19" s="3"/>
      <c r="G19" s="3"/>
      <c r="H19" s="3"/>
      <c r="I19" s="3"/>
      <c r="J19" s="3"/>
      <c r="K19" s="3"/>
      <c r="L19" s="3"/>
      <c r="M19" s="3"/>
      <c r="N19" s="3"/>
      <c r="O19" s="3"/>
      <c r="P19" s="3"/>
      <c r="Q19" s="3"/>
      <c r="R19" s="3"/>
    </row>
    <row r="20" spans="1:18" ht="12.75">
      <c r="A20" s="3"/>
      <c r="B20" s="3"/>
      <c r="C20" s="3"/>
      <c r="D20" s="3"/>
      <c r="E20" s="3"/>
      <c r="F20" s="3"/>
      <c r="G20" s="3"/>
      <c r="H20" s="3"/>
      <c r="I20" s="3"/>
      <c r="J20" s="3"/>
      <c r="K20" s="3"/>
      <c r="L20" s="3"/>
      <c r="M20" s="3"/>
      <c r="N20" s="3"/>
      <c r="O20" s="3"/>
      <c r="P20" s="3"/>
      <c r="Q20" s="3"/>
      <c r="R20" s="3"/>
    </row>
    <row r="21" spans="1:18" ht="12.75">
      <c r="A21" s="3"/>
      <c r="B21" s="3"/>
      <c r="C21" s="3"/>
      <c r="D21" s="3"/>
      <c r="E21" s="3"/>
      <c r="F21" s="3"/>
      <c r="G21" s="3"/>
      <c r="H21" s="3"/>
      <c r="I21" s="3"/>
      <c r="J21" s="3"/>
      <c r="K21" s="3"/>
      <c r="L21" s="3"/>
      <c r="M21" s="3"/>
      <c r="N21" s="3"/>
      <c r="O21" s="3"/>
      <c r="P21" s="3"/>
      <c r="Q21" s="3"/>
      <c r="R21" s="3"/>
    </row>
    <row r="22" spans="1:18" ht="12.75">
      <c r="A22" s="3"/>
      <c r="B22" s="3"/>
      <c r="C22" s="3"/>
      <c r="D22" s="3"/>
      <c r="E22" s="3"/>
      <c r="F22" s="3"/>
      <c r="G22" s="3"/>
      <c r="H22" s="3"/>
      <c r="I22" s="3"/>
      <c r="J22" s="3"/>
      <c r="K22" s="3"/>
      <c r="L22" s="3"/>
      <c r="M22" s="3"/>
      <c r="N22" s="3"/>
      <c r="O22" s="3"/>
      <c r="P22" s="3"/>
      <c r="Q22" s="3"/>
      <c r="R22" s="3"/>
    </row>
    <row r="23" spans="1:18" ht="12.75">
      <c r="A23" s="3"/>
      <c r="B23" s="3"/>
      <c r="C23" s="3"/>
      <c r="D23" s="3"/>
      <c r="E23" s="3"/>
      <c r="F23" s="3"/>
      <c r="G23" s="3"/>
      <c r="H23" s="3"/>
      <c r="I23" s="3"/>
      <c r="J23" s="3"/>
      <c r="K23" s="3"/>
      <c r="L23" s="3"/>
      <c r="M23" s="3"/>
      <c r="N23" s="3"/>
      <c r="O23" s="3"/>
      <c r="P23" s="3"/>
      <c r="Q23" s="3"/>
      <c r="R23" s="3"/>
    </row>
    <row r="24" spans="1:18" ht="12.75">
      <c r="A24" s="3"/>
      <c r="B24" s="3"/>
      <c r="C24" s="3"/>
      <c r="D24" s="3"/>
      <c r="E24" s="3"/>
      <c r="F24" s="3"/>
      <c r="G24" s="3"/>
      <c r="H24" s="3"/>
      <c r="I24" s="3"/>
      <c r="J24" s="3"/>
      <c r="K24" s="3"/>
      <c r="L24" s="3"/>
      <c r="M24" s="3"/>
      <c r="N24" s="3"/>
      <c r="O24" s="3"/>
      <c r="P24" s="3"/>
      <c r="Q24" s="3"/>
      <c r="R24" s="3"/>
    </row>
    <row r="25" spans="1:18" ht="12.75">
      <c r="A25" s="3"/>
      <c r="B25" s="3"/>
      <c r="C25" s="3"/>
      <c r="D25" s="3"/>
      <c r="E25" s="3"/>
      <c r="F25" s="3"/>
      <c r="G25" s="3"/>
      <c r="H25" s="3"/>
      <c r="I25" s="3"/>
      <c r="J25" s="3"/>
      <c r="K25" s="3"/>
      <c r="L25" s="3"/>
      <c r="M25" s="3"/>
      <c r="N25" s="3"/>
      <c r="O25" s="3"/>
      <c r="P25" s="3"/>
      <c r="Q25" s="3"/>
      <c r="R25" s="3"/>
    </row>
    <row r="26" spans="1:18" ht="12.75">
      <c r="A26" s="3"/>
      <c r="B26" s="3"/>
      <c r="C26" s="3"/>
      <c r="D26" s="3"/>
      <c r="E26" s="3"/>
      <c r="F26" s="3"/>
      <c r="G26" s="3"/>
      <c r="H26" s="3"/>
      <c r="I26" s="3"/>
      <c r="J26" s="3"/>
      <c r="K26" s="3"/>
      <c r="L26" s="3"/>
      <c r="M26" s="3"/>
      <c r="N26" s="3"/>
      <c r="O26" s="3"/>
      <c r="P26" s="3"/>
      <c r="Q26" s="3"/>
      <c r="R26" s="3"/>
    </row>
  </sheetData>
  <sheetProtection/>
  <printOptions/>
  <pageMargins left="0.25" right="0.25" top="0.75" bottom="0.75" header="0.3" footer="0.3"/>
  <pageSetup fitToHeight="0" fitToWidth="1" horizontalDpi="600" verticalDpi="600" orientation="landscape" paperSize="8" scale="66"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10"/>
  <sheetViews>
    <sheetView zoomScale="85" zoomScaleNormal="85" zoomScalePageLayoutView="0" workbookViewId="0" topLeftCell="A1">
      <pane ySplit="3" topLeftCell="A8" activePane="bottomLeft" state="frozen"/>
      <selection pane="topLeft" activeCell="A1" sqref="A1"/>
      <selection pane="bottomLeft" activeCell="K8" sqref="K8"/>
    </sheetView>
  </sheetViews>
  <sheetFormatPr defaultColWidth="9.140625" defaultRowHeight="12.75"/>
  <cols>
    <col min="1" max="1" width="14.28125" style="0" bestFit="1" customWidth="1"/>
    <col min="2" max="2" width="29.28125" style="0" customWidth="1"/>
    <col min="3" max="3" width="12.140625" style="0" customWidth="1"/>
    <col min="4" max="4" width="24.28125" style="0" customWidth="1"/>
    <col min="5" max="5" width="8.8515625" style="0" customWidth="1"/>
    <col min="6" max="6" width="17.140625" style="0" customWidth="1"/>
    <col min="7" max="7" width="16.57421875" style="0" customWidth="1"/>
    <col min="8" max="8" width="15.421875" style="0" customWidth="1"/>
    <col min="9" max="9" width="19.421875" style="0" customWidth="1"/>
    <col min="10" max="11" width="17.7109375" style="0" customWidth="1"/>
    <col min="12" max="12" width="17.28125" style="0" customWidth="1"/>
    <col min="13" max="14" width="8.8515625" style="0" customWidth="1"/>
    <col min="15" max="15" width="15.421875" style="0" bestFit="1" customWidth="1"/>
    <col min="19" max="19" width="15.28125" style="0" customWidth="1"/>
  </cols>
  <sheetData>
    <row r="1" ht="42" customHeight="1">
      <c r="A1" s="44" t="s">
        <v>239</v>
      </c>
    </row>
    <row r="3" spans="1:15" ht="105.75" customHeight="1">
      <c r="A3" s="30" t="s">
        <v>189</v>
      </c>
      <c r="B3" s="30" t="s">
        <v>190</v>
      </c>
      <c r="C3" s="30" t="s">
        <v>178</v>
      </c>
      <c r="D3" s="21" t="s">
        <v>177</v>
      </c>
      <c r="E3" s="21" t="s">
        <v>179</v>
      </c>
      <c r="F3" s="20" t="s">
        <v>43</v>
      </c>
      <c r="G3" s="20" t="s">
        <v>44</v>
      </c>
      <c r="H3" s="21" t="s">
        <v>180</v>
      </c>
      <c r="I3" s="22" t="s">
        <v>181</v>
      </c>
      <c r="J3" s="22" t="s">
        <v>228</v>
      </c>
      <c r="K3" s="26" t="s">
        <v>183</v>
      </c>
      <c r="L3" s="25" t="s">
        <v>76</v>
      </c>
      <c r="M3" s="25" t="s">
        <v>70</v>
      </c>
      <c r="N3" s="24" t="s">
        <v>185</v>
      </c>
      <c r="O3" s="23" t="s">
        <v>186</v>
      </c>
    </row>
    <row r="4" spans="1:15" ht="158.25">
      <c r="A4" s="2" t="s">
        <v>138</v>
      </c>
      <c r="B4" s="2" t="s">
        <v>139</v>
      </c>
      <c r="C4" s="35">
        <v>6.18</v>
      </c>
      <c r="D4" s="13" t="s">
        <v>143</v>
      </c>
      <c r="E4" s="14">
        <f>(C4*0.75)*40</f>
        <v>185.39999999999998</v>
      </c>
      <c r="F4" s="2" t="s">
        <v>144</v>
      </c>
      <c r="G4" s="4" t="s">
        <v>286</v>
      </c>
      <c r="H4" s="1"/>
      <c r="I4" s="15" t="s">
        <v>196</v>
      </c>
      <c r="J4" s="4" t="s">
        <v>203</v>
      </c>
      <c r="K4" s="4" t="s">
        <v>182</v>
      </c>
      <c r="L4" s="1"/>
      <c r="M4" s="33">
        <v>150</v>
      </c>
      <c r="N4" s="33"/>
      <c r="O4" s="16" t="s">
        <v>313</v>
      </c>
    </row>
    <row r="5" spans="1:15" ht="118.5">
      <c r="A5" s="2" t="s">
        <v>132</v>
      </c>
      <c r="B5" s="2" t="s">
        <v>133</v>
      </c>
      <c r="C5" s="36">
        <v>0.82</v>
      </c>
      <c r="D5" s="13" t="s">
        <v>143</v>
      </c>
      <c r="E5" s="14">
        <f>(C5*0.9)*40</f>
        <v>29.52</v>
      </c>
      <c r="F5" s="2" t="s">
        <v>144</v>
      </c>
      <c r="G5" s="4" t="s">
        <v>282</v>
      </c>
      <c r="H5" s="1"/>
      <c r="I5" s="4" t="s">
        <v>305</v>
      </c>
      <c r="J5" s="4" t="s">
        <v>306</v>
      </c>
      <c r="K5" s="4" t="s">
        <v>182</v>
      </c>
      <c r="L5" s="1"/>
      <c r="M5" s="33">
        <v>14</v>
      </c>
      <c r="N5" s="33">
        <v>14</v>
      </c>
      <c r="O5" s="17" t="s">
        <v>311</v>
      </c>
    </row>
    <row r="6" spans="1:15" ht="39">
      <c r="A6" s="2" t="s">
        <v>136</v>
      </c>
      <c r="B6" s="2" t="s">
        <v>137</v>
      </c>
      <c r="C6" s="36">
        <v>0.86</v>
      </c>
      <c r="D6" s="13" t="s">
        <v>143</v>
      </c>
      <c r="E6" s="14">
        <f>(C6*0.9)*40</f>
        <v>30.96</v>
      </c>
      <c r="F6" s="2" t="s">
        <v>144</v>
      </c>
      <c r="G6" s="4" t="s">
        <v>151</v>
      </c>
      <c r="H6" s="1"/>
      <c r="I6" s="15" t="s">
        <v>197</v>
      </c>
      <c r="J6" s="15" t="s">
        <v>208</v>
      </c>
      <c r="K6" s="4" t="s">
        <v>182</v>
      </c>
      <c r="L6" s="1"/>
      <c r="M6" s="33"/>
      <c r="N6" s="33"/>
      <c r="O6" s="16" t="s">
        <v>314</v>
      </c>
    </row>
    <row r="7" spans="1:15" ht="52.5">
      <c r="A7" s="2" t="s">
        <v>134</v>
      </c>
      <c r="B7" s="12" t="s">
        <v>206</v>
      </c>
      <c r="C7" s="36">
        <v>2.18</v>
      </c>
      <c r="D7" s="13" t="s">
        <v>143</v>
      </c>
      <c r="E7" s="14">
        <f>(C7*0.75)*40</f>
        <v>65.4</v>
      </c>
      <c r="F7" s="2" t="s">
        <v>144</v>
      </c>
      <c r="G7" s="4"/>
      <c r="H7" s="1"/>
      <c r="I7" s="4"/>
      <c r="J7" s="4"/>
      <c r="K7" s="4" t="s">
        <v>269</v>
      </c>
      <c r="L7" s="15" t="s">
        <v>307</v>
      </c>
      <c r="M7" s="33"/>
      <c r="N7" s="14">
        <v>65</v>
      </c>
      <c r="O7" s="17" t="s">
        <v>311</v>
      </c>
    </row>
    <row r="8" spans="1:15" ht="158.25">
      <c r="A8" s="2" t="s">
        <v>135</v>
      </c>
      <c r="B8" s="12" t="s">
        <v>207</v>
      </c>
      <c r="C8" s="36">
        <v>2.4</v>
      </c>
      <c r="D8" s="13" t="s">
        <v>143</v>
      </c>
      <c r="E8" s="14">
        <f>(C8*0.75)*40</f>
        <v>72</v>
      </c>
      <c r="F8" s="18" t="s">
        <v>230</v>
      </c>
      <c r="G8" s="4" t="s">
        <v>283</v>
      </c>
      <c r="H8" s="1"/>
      <c r="I8" s="4" t="s">
        <v>302</v>
      </c>
      <c r="J8" s="4" t="s">
        <v>304</v>
      </c>
      <c r="K8" s="4" t="s">
        <v>260</v>
      </c>
      <c r="L8" s="4" t="s">
        <v>303</v>
      </c>
      <c r="M8" s="33">
        <v>60</v>
      </c>
      <c r="N8" s="14">
        <v>60</v>
      </c>
      <c r="O8" s="17" t="s">
        <v>311</v>
      </c>
    </row>
    <row r="9" spans="1:15" ht="118.5">
      <c r="A9" s="2" t="s">
        <v>270</v>
      </c>
      <c r="B9" s="12" t="s">
        <v>280</v>
      </c>
      <c r="C9" s="36">
        <v>0.55</v>
      </c>
      <c r="D9" s="13" t="s">
        <v>273</v>
      </c>
      <c r="E9" s="14">
        <f>(C9*0.9)*40</f>
        <v>19.8</v>
      </c>
      <c r="F9" s="2" t="s">
        <v>144</v>
      </c>
      <c r="G9" s="4" t="s">
        <v>290</v>
      </c>
      <c r="H9" s="1"/>
      <c r="I9" s="4" t="s">
        <v>301</v>
      </c>
      <c r="J9" s="4" t="s">
        <v>326</v>
      </c>
      <c r="K9" s="4" t="s">
        <v>260</v>
      </c>
      <c r="L9" s="1"/>
      <c r="M9" s="33"/>
      <c r="N9" s="33"/>
      <c r="O9" s="16" t="s">
        <v>313</v>
      </c>
    </row>
    <row r="10" spans="5:14" ht="12.75">
      <c r="E10" s="9"/>
      <c r="M10" s="37">
        <f>SUM(M4:M8)</f>
        <v>224</v>
      </c>
      <c r="N10" s="51">
        <f>SUM(N4:N9)</f>
        <v>139</v>
      </c>
    </row>
  </sheetData>
  <sheetProtection/>
  <printOptions/>
  <pageMargins left="0.25" right="0.25" top="0.75" bottom="0.75" header="0.3" footer="0.3"/>
  <pageSetup fitToHeight="0" fitToWidth="1" horizontalDpi="600" verticalDpi="600" orientation="landscape" paperSize="8" scale="70"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O14"/>
  <sheetViews>
    <sheetView zoomScale="85" zoomScaleNormal="85" zoomScalePageLayoutView="0" workbookViewId="0" topLeftCell="A1">
      <pane ySplit="3" topLeftCell="A4" activePane="bottomLeft" state="frozen"/>
      <selection pane="topLeft" activeCell="A1" sqref="A1"/>
      <selection pane="bottomLeft" activeCell="E12" sqref="E12"/>
    </sheetView>
  </sheetViews>
  <sheetFormatPr defaultColWidth="9.140625" defaultRowHeight="12.75"/>
  <cols>
    <col min="1" max="1" width="14.28125" style="0" bestFit="1" customWidth="1"/>
    <col min="2" max="2" width="22.7109375" style="0" customWidth="1"/>
    <col min="3" max="3" width="12.140625" style="0" customWidth="1"/>
    <col min="4" max="4" width="20.28125" style="0" customWidth="1"/>
    <col min="5" max="5" width="8.8515625" style="0" customWidth="1"/>
    <col min="6" max="6" width="16.140625" style="0" customWidth="1"/>
    <col min="7" max="7" width="16.57421875" style="0" customWidth="1"/>
    <col min="8" max="8" width="15.421875" style="0" customWidth="1"/>
    <col min="9" max="9" width="19.421875" style="0" customWidth="1"/>
    <col min="10" max="11" width="17.7109375" style="0" customWidth="1"/>
    <col min="12" max="12" width="17.28125" style="0" customWidth="1"/>
    <col min="13" max="14" width="8.8515625" style="0" customWidth="1"/>
    <col min="15" max="15" width="13.7109375" style="0" bestFit="1" customWidth="1"/>
  </cols>
  <sheetData>
    <row r="1" ht="42" customHeight="1">
      <c r="A1" s="44" t="s">
        <v>240</v>
      </c>
    </row>
    <row r="3" spans="1:15" ht="105.75" customHeight="1">
      <c r="A3" s="30" t="s">
        <v>189</v>
      </c>
      <c r="B3" s="30" t="s">
        <v>190</v>
      </c>
      <c r="C3" s="30" t="s">
        <v>178</v>
      </c>
      <c r="D3" s="21" t="s">
        <v>177</v>
      </c>
      <c r="E3" s="21" t="s">
        <v>179</v>
      </c>
      <c r="F3" s="20" t="s">
        <v>43</v>
      </c>
      <c r="G3" s="20" t="s">
        <v>44</v>
      </c>
      <c r="H3" s="21" t="s">
        <v>180</v>
      </c>
      <c r="I3" s="22" t="s">
        <v>181</v>
      </c>
      <c r="J3" s="22" t="s">
        <v>228</v>
      </c>
      <c r="K3" s="26" t="s">
        <v>183</v>
      </c>
      <c r="L3" s="25" t="s">
        <v>76</v>
      </c>
      <c r="M3" s="25" t="s">
        <v>70</v>
      </c>
      <c r="N3" s="24" t="s">
        <v>185</v>
      </c>
      <c r="O3" s="23" t="s">
        <v>186</v>
      </c>
    </row>
    <row r="4" spans="1:15" ht="105">
      <c r="A4" s="2" t="s">
        <v>47</v>
      </c>
      <c r="B4" s="18" t="s">
        <v>55</v>
      </c>
      <c r="C4" s="36">
        <v>2.94</v>
      </c>
      <c r="D4" s="12" t="s">
        <v>143</v>
      </c>
      <c r="E4" s="34">
        <v>88.2</v>
      </c>
      <c r="F4" s="2" t="s">
        <v>144</v>
      </c>
      <c r="G4" s="18" t="s">
        <v>152</v>
      </c>
      <c r="H4" s="4" t="s">
        <v>170</v>
      </c>
      <c r="I4" s="31" t="s">
        <v>231</v>
      </c>
      <c r="J4" s="15" t="s">
        <v>232</v>
      </c>
      <c r="K4" s="4" t="s">
        <v>182</v>
      </c>
      <c r="L4" s="4"/>
      <c r="M4" s="33">
        <v>88</v>
      </c>
      <c r="N4" s="33">
        <v>87</v>
      </c>
      <c r="O4" s="17" t="s">
        <v>311</v>
      </c>
    </row>
    <row r="5" spans="1:15" ht="52.5">
      <c r="A5" s="2" t="s">
        <v>79</v>
      </c>
      <c r="B5" s="18" t="s">
        <v>80</v>
      </c>
      <c r="C5" s="36">
        <v>2.31</v>
      </c>
      <c r="D5" s="12" t="s">
        <v>143</v>
      </c>
      <c r="E5" s="34">
        <v>69.3</v>
      </c>
      <c r="F5" s="2" t="s">
        <v>144</v>
      </c>
      <c r="G5" s="18"/>
      <c r="H5" s="1"/>
      <c r="I5" s="31" t="s">
        <v>209</v>
      </c>
      <c r="J5" s="1"/>
      <c r="K5" s="4" t="s">
        <v>260</v>
      </c>
      <c r="L5" s="10"/>
      <c r="M5" s="33">
        <v>35</v>
      </c>
      <c r="N5" s="14"/>
      <c r="O5" s="16" t="s">
        <v>315</v>
      </c>
    </row>
    <row r="6" spans="1:15" ht="66">
      <c r="A6" s="2" t="s">
        <v>50</v>
      </c>
      <c r="B6" s="18" t="s">
        <v>58</v>
      </c>
      <c r="C6" s="36">
        <v>2.41</v>
      </c>
      <c r="D6" s="12" t="s">
        <v>143</v>
      </c>
      <c r="E6" s="34">
        <v>72.30000000000001</v>
      </c>
      <c r="F6" s="2" t="s">
        <v>144</v>
      </c>
      <c r="G6" s="18" t="s">
        <v>153</v>
      </c>
      <c r="H6" s="1"/>
      <c r="I6" s="12" t="s">
        <v>210</v>
      </c>
      <c r="J6" s="15" t="s">
        <v>211</v>
      </c>
      <c r="K6" s="4" t="s">
        <v>182</v>
      </c>
      <c r="L6" s="10" t="s">
        <v>81</v>
      </c>
      <c r="M6" s="33">
        <v>65</v>
      </c>
      <c r="N6" s="14">
        <v>65</v>
      </c>
      <c r="O6" s="17" t="s">
        <v>311</v>
      </c>
    </row>
    <row r="7" spans="1:15" ht="39">
      <c r="A7" s="2" t="s">
        <v>77</v>
      </c>
      <c r="B7" s="18" t="s">
        <v>78</v>
      </c>
      <c r="C7" s="36">
        <v>4.38</v>
      </c>
      <c r="D7" s="12" t="s">
        <v>143</v>
      </c>
      <c r="E7" s="34">
        <v>131.4</v>
      </c>
      <c r="F7" s="2" t="s">
        <v>144</v>
      </c>
      <c r="G7" s="18" t="s">
        <v>152</v>
      </c>
      <c r="H7" s="4"/>
      <c r="I7" s="31" t="s">
        <v>209</v>
      </c>
      <c r="J7" s="4"/>
      <c r="K7" s="4" t="s">
        <v>182</v>
      </c>
      <c r="L7" s="10"/>
      <c r="M7" s="33"/>
      <c r="N7" s="14"/>
      <c r="O7" s="16" t="s">
        <v>315</v>
      </c>
    </row>
    <row r="8" spans="1:15" ht="52.5">
      <c r="A8" s="2" t="s">
        <v>12</v>
      </c>
      <c r="B8" s="18" t="s">
        <v>33</v>
      </c>
      <c r="C8" s="36">
        <v>10.36</v>
      </c>
      <c r="D8" s="12" t="s">
        <v>143</v>
      </c>
      <c r="E8" s="34">
        <v>207.2</v>
      </c>
      <c r="F8" s="2" t="s">
        <v>144</v>
      </c>
      <c r="G8" s="18" t="s">
        <v>150</v>
      </c>
      <c r="H8" s="4"/>
      <c r="I8" s="18" t="s">
        <v>233</v>
      </c>
      <c r="J8" s="4"/>
      <c r="K8" s="4" t="s">
        <v>263</v>
      </c>
      <c r="L8" s="4"/>
      <c r="M8" s="33">
        <v>225</v>
      </c>
      <c r="N8" s="33">
        <v>168</v>
      </c>
      <c r="O8" s="17" t="s">
        <v>311</v>
      </c>
    </row>
    <row r="9" spans="1:15" ht="52.5">
      <c r="A9" s="2" t="s">
        <v>17</v>
      </c>
      <c r="B9" s="18" t="s">
        <v>36</v>
      </c>
      <c r="C9" s="36">
        <v>2.61</v>
      </c>
      <c r="D9" s="12" t="s">
        <v>143</v>
      </c>
      <c r="E9" s="34">
        <v>78.3</v>
      </c>
      <c r="F9" s="2" t="s">
        <v>144</v>
      </c>
      <c r="G9" s="18" t="s">
        <v>152</v>
      </c>
      <c r="H9" s="4"/>
      <c r="I9" s="18" t="s">
        <v>233</v>
      </c>
      <c r="J9" s="4"/>
      <c r="K9" s="15" t="s">
        <v>184</v>
      </c>
      <c r="L9" s="4"/>
      <c r="M9" s="33"/>
      <c r="N9" s="33">
        <v>78</v>
      </c>
      <c r="O9" s="17" t="s">
        <v>311</v>
      </c>
    </row>
    <row r="10" spans="1:15" ht="52.5">
      <c r="A10" s="2" t="s">
        <v>7</v>
      </c>
      <c r="B10" s="18" t="s">
        <v>0</v>
      </c>
      <c r="C10" s="36">
        <v>3.45</v>
      </c>
      <c r="D10" s="12" t="s">
        <v>143</v>
      </c>
      <c r="E10" s="34">
        <v>103.50000000000001</v>
      </c>
      <c r="F10" s="2" t="s">
        <v>144</v>
      </c>
      <c r="G10" s="18" t="s">
        <v>145</v>
      </c>
      <c r="H10" s="1"/>
      <c r="I10" s="2"/>
      <c r="J10" s="1"/>
      <c r="K10" s="4" t="s">
        <v>260</v>
      </c>
      <c r="L10" s="10" t="s">
        <v>81</v>
      </c>
      <c r="M10" s="33">
        <v>90</v>
      </c>
      <c r="N10" s="14">
        <v>90</v>
      </c>
      <c r="O10" s="17" t="s">
        <v>311</v>
      </c>
    </row>
    <row r="11" spans="1:15" ht="52.5">
      <c r="A11" s="2" t="s">
        <v>28</v>
      </c>
      <c r="B11" s="18" t="s">
        <v>42</v>
      </c>
      <c r="C11" s="36">
        <v>3.54</v>
      </c>
      <c r="D11" s="12" t="s">
        <v>143</v>
      </c>
      <c r="E11" s="34">
        <v>106.20000000000002</v>
      </c>
      <c r="F11" s="2" t="s">
        <v>144</v>
      </c>
      <c r="G11" s="18"/>
      <c r="H11" s="15"/>
      <c r="I11" s="18" t="s">
        <v>233</v>
      </c>
      <c r="J11" s="4"/>
      <c r="K11" s="15" t="s">
        <v>184</v>
      </c>
      <c r="L11" s="4"/>
      <c r="M11" s="33"/>
      <c r="N11" s="33">
        <v>100</v>
      </c>
      <c r="O11" s="17" t="s">
        <v>311</v>
      </c>
    </row>
    <row r="12" spans="1:15" ht="92.25">
      <c r="A12" s="2" t="s">
        <v>29</v>
      </c>
      <c r="B12" s="18" t="s">
        <v>3</v>
      </c>
      <c r="C12" s="36">
        <v>3.84</v>
      </c>
      <c r="D12" s="12" t="s">
        <v>143</v>
      </c>
      <c r="E12" s="34">
        <v>115.19999999999999</v>
      </c>
      <c r="F12" s="2" t="s">
        <v>144</v>
      </c>
      <c r="G12" s="18"/>
      <c r="H12" s="1"/>
      <c r="I12" s="18" t="s">
        <v>154</v>
      </c>
      <c r="J12" s="1"/>
      <c r="K12" s="4" t="s">
        <v>182</v>
      </c>
      <c r="L12" s="10"/>
      <c r="M12" s="33">
        <v>103</v>
      </c>
      <c r="N12" s="14">
        <v>114</v>
      </c>
      <c r="O12" s="17" t="s">
        <v>311</v>
      </c>
    </row>
    <row r="13" spans="1:15" ht="52.5">
      <c r="A13" s="2" t="s">
        <v>30</v>
      </c>
      <c r="B13" s="18" t="s">
        <v>4</v>
      </c>
      <c r="C13" s="36">
        <v>0.49</v>
      </c>
      <c r="D13" s="12" t="s">
        <v>143</v>
      </c>
      <c r="E13" s="34">
        <v>17.64</v>
      </c>
      <c r="F13" s="2" t="s">
        <v>144</v>
      </c>
      <c r="G13" s="18" t="s">
        <v>145</v>
      </c>
      <c r="H13" s="1"/>
      <c r="I13" s="18" t="s">
        <v>145</v>
      </c>
      <c r="J13" s="15" t="s">
        <v>201</v>
      </c>
      <c r="K13" s="4" t="s">
        <v>184</v>
      </c>
      <c r="L13" s="4"/>
      <c r="M13" s="33"/>
      <c r="N13" s="33">
        <v>18</v>
      </c>
      <c r="O13" s="17" t="s">
        <v>311</v>
      </c>
    </row>
    <row r="14" spans="13:14" ht="12.75">
      <c r="M14" s="14">
        <f>SUM(M4:M13)</f>
        <v>606</v>
      </c>
      <c r="N14" s="14">
        <f>SUM(N4:N13)</f>
        <v>720</v>
      </c>
    </row>
  </sheetData>
  <sheetProtection/>
  <printOptions/>
  <pageMargins left="0.25" right="0.25" top="0.75" bottom="0.75" header="0.3" footer="0.3"/>
  <pageSetup fitToHeight="0" fitToWidth="1" horizontalDpi="600" verticalDpi="600" orientation="landscape" paperSize="8" scale="73"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25"/>
  <sheetViews>
    <sheetView zoomScale="85" zoomScaleNormal="85" zoomScalePageLayoutView="0" workbookViewId="0" topLeftCell="A1">
      <pane ySplit="3" topLeftCell="A15" activePane="bottomLeft" state="frozen"/>
      <selection pane="topLeft" activeCell="A1" sqref="A1"/>
      <selection pane="bottomLeft" activeCell="G17" sqref="G17"/>
    </sheetView>
  </sheetViews>
  <sheetFormatPr defaultColWidth="9.140625" defaultRowHeight="12.75"/>
  <cols>
    <col min="1" max="1" width="14.28125" style="0" bestFit="1" customWidth="1"/>
    <col min="2" max="2" width="22.140625" style="0" customWidth="1"/>
    <col min="3" max="3" width="12.140625" style="0" customWidth="1"/>
    <col min="4" max="4" width="21.28125" style="0" customWidth="1"/>
    <col min="5" max="5" width="8.8515625" style="0" customWidth="1"/>
    <col min="6" max="6" width="15.8515625" style="0" customWidth="1"/>
    <col min="7" max="7" width="16.57421875" style="0" customWidth="1"/>
    <col min="8" max="8" width="15.421875" style="0" customWidth="1"/>
    <col min="9" max="9" width="19.421875" style="0" customWidth="1"/>
    <col min="10" max="11" width="17.7109375" style="0" customWidth="1"/>
    <col min="12" max="12" width="17.28125" style="0" customWidth="1"/>
    <col min="13" max="14" width="8.8515625" style="0" customWidth="1"/>
    <col min="15" max="15" width="13.7109375" style="0" customWidth="1"/>
    <col min="19" max="19" width="25.140625" style="0" customWidth="1"/>
  </cols>
  <sheetData>
    <row r="1" ht="42" customHeight="1">
      <c r="A1" s="44" t="s">
        <v>241</v>
      </c>
    </row>
    <row r="3" spans="1:15" ht="105.75" customHeight="1">
      <c r="A3" s="30" t="s">
        <v>189</v>
      </c>
      <c r="B3" s="30" t="s">
        <v>190</v>
      </c>
      <c r="C3" s="30" t="s">
        <v>178</v>
      </c>
      <c r="D3" s="21" t="s">
        <v>177</v>
      </c>
      <c r="E3" s="21" t="s">
        <v>179</v>
      </c>
      <c r="F3" s="21" t="s">
        <v>43</v>
      </c>
      <c r="G3" s="21" t="s">
        <v>44</v>
      </c>
      <c r="H3" s="21" t="s">
        <v>180</v>
      </c>
      <c r="I3" s="22" t="s">
        <v>181</v>
      </c>
      <c r="J3" s="22" t="s">
        <v>228</v>
      </c>
      <c r="K3" s="26" t="s">
        <v>183</v>
      </c>
      <c r="L3" s="24" t="s">
        <v>76</v>
      </c>
      <c r="M3" s="24" t="s">
        <v>70</v>
      </c>
      <c r="N3" s="24" t="s">
        <v>185</v>
      </c>
      <c r="O3" s="23" t="s">
        <v>186</v>
      </c>
    </row>
    <row r="4" spans="1:15" ht="132">
      <c r="A4" s="12" t="s">
        <v>48</v>
      </c>
      <c r="B4" s="31" t="s">
        <v>56</v>
      </c>
      <c r="C4" s="40">
        <v>17.27</v>
      </c>
      <c r="D4" s="12" t="s">
        <v>143</v>
      </c>
      <c r="E4" s="39">
        <v>345.4</v>
      </c>
      <c r="F4" s="13"/>
      <c r="G4" s="15" t="s">
        <v>328</v>
      </c>
      <c r="H4" s="13"/>
      <c r="I4" s="19" t="s">
        <v>226</v>
      </c>
      <c r="J4" s="19" t="s">
        <v>327</v>
      </c>
      <c r="K4" s="15" t="s">
        <v>182</v>
      </c>
      <c r="L4" s="13"/>
      <c r="M4" s="38">
        <v>330</v>
      </c>
      <c r="N4" s="38"/>
      <c r="O4" s="16" t="s">
        <v>313</v>
      </c>
    </row>
    <row r="5" spans="1:15" ht="78.75">
      <c r="A5" s="12" t="s">
        <v>49</v>
      </c>
      <c r="B5" s="31" t="s">
        <v>57</v>
      </c>
      <c r="C5" s="40">
        <v>5.97</v>
      </c>
      <c r="D5" s="12" t="s">
        <v>143</v>
      </c>
      <c r="E5" s="39">
        <v>179.1</v>
      </c>
      <c r="F5" s="13"/>
      <c r="G5" s="15" t="s">
        <v>299</v>
      </c>
      <c r="H5" s="15" t="s">
        <v>157</v>
      </c>
      <c r="I5" s="19" t="s">
        <v>193</v>
      </c>
      <c r="J5" s="19"/>
      <c r="K5" s="15" t="s">
        <v>182</v>
      </c>
      <c r="L5" s="13"/>
      <c r="M5" s="38">
        <v>84</v>
      </c>
      <c r="N5" s="38"/>
      <c r="O5" s="16" t="s">
        <v>313</v>
      </c>
    </row>
    <row r="6" spans="1:15" ht="158.25">
      <c r="A6" s="12" t="s">
        <v>11</v>
      </c>
      <c r="B6" s="31" t="s">
        <v>32</v>
      </c>
      <c r="C6" s="40">
        <v>1.44</v>
      </c>
      <c r="D6" s="12" t="s">
        <v>143</v>
      </c>
      <c r="E6" s="39">
        <v>51.84</v>
      </c>
      <c r="F6" s="13"/>
      <c r="G6" s="15" t="s">
        <v>293</v>
      </c>
      <c r="H6" s="15" t="s">
        <v>158</v>
      </c>
      <c r="I6" s="19" t="s">
        <v>192</v>
      </c>
      <c r="J6" s="19" t="s">
        <v>212</v>
      </c>
      <c r="K6" s="15" t="s">
        <v>184</v>
      </c>
      <c r="L6" s="13"/>
      <c r="M6" s="38"/>
      <c r="N6" s="38"/>
      <c r="O6" s="16" t="s">
        <v>316</v>
      </c>
    </row>
    <row r="7" spans="1:15" ht="105">
      <c r="A7" s="12" t="s">
        <v>13</v>
      </c>
      <c r="B7" s="31" t="s">
        <v>34</v>
      </c>
      <c r="C7" s="40">
        <v>6.74</v>
      </c>
      <c r="D7" s="12" t="s">
        <v>143</v>
      </c>
      <c r="E7" s="39">
        <v>202.2</v>
      </c>
      <c r="F7" s="13"/>
      <c r="G7" s="15" t="s">
        <v>294</v>
      </c>
      <c r="H7" s="15"/>
      <c r="I7" s="19" t="s">
        <v>194</v>
      </c>
      <c r="J7" s="19"/>
      <c r="K7" s="15" t="s">
        <v>184</v>
      </c>
      <c r="L7" s="13"/>
      <c r="M7" s="38"/>
      <c r="N7" s="38"/>
      <c r="O7" s="16" t="s">
        <v>317</v>
      </c>
    </row>
    <row r="8" spans="1:15" ht="105">
      <c r="A8" s="12" t="s">
        <v>14</v>
      </c>
      <c r="B8" s="31" t="s">
        <v>65</v>
      </c>
      <c r="C8" s="40">
        <v>1.46</v>
      </c>
      <c r="D8" s="12" t="s">
        <v>143</v>
      </c>
      <c r="E8" s="39">
        <v>52.56</v>
      </c>
      <c r="F8" s="13"/>
      <c r="G8" s="15" t="s">
        <v>145</v>
      </c>
      <c r="H8" s="15" t="s">
        <v>159</v>
      </c>
      <c r="I8" s="19" t="s">
        <v>85</v>
      </c>
      <c r="J8" s="19" t="s">
        <v>213</v>
      </c>
      <c r="K8" s="15" t="s">
        <v>184</v>
      </c>
      <c r="L8" s="13"/>
      <c r="M8" s="38"/>
      <c r="N8" s="38"/>
      <c r="O8" s="16" t="s">
        <v>318</v>
      </c>
    </row>
    <row r="9" spans="1:15" ht="105">
      <c r="A9" s="12" t="s">
        <v>15</v>
      </c>
      <c r="B9" s="31" t="s">
        <v>2</v>
      </c>
      <c r="C9" s="40">
        <v>2</v>
      </c>
      <c r="D9" s="12" t="s">
        <v>143</v>
      </c>
      <c r="E9" s="39">
        <v>60</v>
      </c>
      <c r="F9" s="13"/>
      <c r="G9" s="15" t="s">
        <v>156</v>
      </c>
      <c r="H9" s="15" t="s">
        <v>160</v>
      </c>
      <c r="I9" s="19" t="s">
        <v>85</v>
      </c>
      <c r="J9" s="19" t="s">
        <v>213</v>
      </c>
      <c r="K9" s="15" t="s">
        <v>184</v>
      </c>
      <c r="L9" s="13"/>
      <c r="M9" s="38"/>
      <c r="N9" s="38">
        <v>60</v>
      </c>
      <c r="O9" s="17" t="s">
        <v>311</v>
      </c>
    </row>
    <row r="10" spans="1:15" ht="132">
      <c r="A10" s="12" t="s">
        <v>71</v>
      </c>
      <c r="B10" s="31" t="s">
        <v>72</v>
      </c>
      <c r="C10" s="40">
        <v>14.87</v>
      </c>
      <c r="D10" s="12" t="s">
        <v>143</v>
      </c>
      <c r="E10" s="39">
        <v>297.4</v>
      </c>
      <c r="F10" s="13" t="s">
        <v>155</v>
      </c>
      <c r="G10" s="15" t="s">
        <v>289</v>
      </c>
      <c r="H10" s="15" t="s">
        <v>159</v>
      </c>
      <c r="I10" s="19" t="s">
        <v>82</v>
      </c>
      <c r="J10" s="19" t="s">
        <v>213</v>
      </c>
      <c r="K10" s="15" t="s">
        <v>182</v>
      </c>
      <c r="L10" s="15" t="s">
        <v>329</v>
      </c>
      <c r="M10" s="38"/>
      <c r="N10" s="39">
        <v>20</v>
      </c>
      <c r="O10" s="17" t="s">
        <v>311</v>
      </c>
    </row>
    <row r="11" spans="1:15" ht="78.75">
      <c r="A11" s="12" t="s">
        <v>73</v>
      </c>
      <c r="B11" s="31" t="s">
        <v>74</v>
      </c>
      <c r="C11" s="40">
        <v>1.38</v>
      </c>
      <c r="D11" s="12" t="s">
        <v>143</v>
      </c>
      <c r="E11" s="39">
        <v>49.68</v>
      </c>
      <c r="F11" s="13"/>
      <c r="G11" s="15"/>
      <c r="H11" s="15"/>
      <c r="I11" s="19" t="s">
        <v>165</v>
      </c>
      <c r="J11" s="19" t="s">
        <v>215</v>
      </c>
      <c r="K11" s="15" t="s">
        <v>260</v>
      </c>
      <c r="L11" s="13"/>
      <c r="M11" s="38"/>
      <c r="N11" s="38"/>
      <c r="O11" s="16" t="s">
        <v>312</v>
      </c>
    </row>
    <row r="12" spans="1:15" ht="118.5">
      <c r="A12" s="12" t="s">
        <v>19</v>
      </c>
      <c r="B12" s="31" t="s">
        <v>66</v>
      </c>
      <c r="C12" s="40">
        <v>6.92</v>
      </c>
      <c r="D12" s="12" t="s">
        <v>143</v>
      </c>
      <c r="E12" s="39">
        <v>207.59999999999997</v>
      </c>
      <c r="F12" s="13"/>
      <c r="G12" s="15" t="s">
        <v>295</v>
      </c>
      <c r="H12" s="15"/>
      <c r="I12" s="19" t="s">
        <v>166</v>
      </c>
      <c r="J12" s="19" t="s">
        <v>214</v>
      </c>
      <c r="K12" s="15" t="s">
        <v>182</v>
      </c>
      <c r="L12" s="13"/>
      <c r="M12" s="38">
        <v>255</v>
      </c>
      <c r="N12" s="38"/>
      <c r="O12" s="16" t="s">
        <v>312</v>
      </c>
    </row>
    <row r="13" spans="1:15" ht="78.75">
      <c r="A13" s="12" t="s">
        <v>20</v>
      </c>
      <c r="B13" s="31" t="s">
        <v>67</v>
      </c>
      <c r="C13" s="40">
        <v>1.24</v>
      </c>
      <c r="D13" s="12" t="s">
        <v>143</v>
      </c>
      <c r="E13" s="39">
        <v>44.64</v>
      </c>
      <c r="F13" s="13"/>
      <c r="G13" s="15" t="s">
        <v>296</v>
      </c>
      <c r="H13" s="15"/>
      <c r="I13" s="19" t="s">
        <v>165</v>
      </c>
      <c r="J13" s="19" t="s">
        <v>215</v>
      </c>
      <c r="K13" s="15" t="s">
        <v>184</v>
      </c>
      <c r="L13" s="13"/>
      <c r="M13" s="38"/>
      <c r="N13" s="38"/>
      <c r="O13" s="16" t="s">
        <v>312</v>
      </c>
    </row>
    <row r="14" spans="1:15" ht="92.25">
      <c r="A14" s="12" t="s">
        <v>21</v>
      </c>
      <c r="B14" s="31" t="s">
        <v>68</v>
      </c>
      <c r="C14" s="40">
        <v>3.03</v>
      </c>
      <c r="D14" s="12" t="s">
        <v>143</v>
      </c>
      <c r="E14" s="39">
        <v>90.9</v>
      </c>
      <c r="F14" s="13"/>
      <c r="G14" s="15" t="s">
        <v>297</v>
      </c>
      <c r="H14" s="15"/>
      <c r="I14" s="19" t="s">
        <v>165</v>
      </c>
      <c r="J14" s="19" t="s">
        <v>213</v>
      </c>
      <c r="K14" s="15" t="s">
        <v>184</v>
      </c>
      <c r="L14" s="13"/>
      <c r="M14" s="38"/>
      <c r="N14" s="38"/>
      <c r="O14" s="16" t="s">
        <v>313</v>
      </c>
    </row>
    <row r="15" spans="1:15" ht="78.75">
      <c r="A15" s="12" t="s">
        <v>22</v>
      </c>
      <c r="B15" s="31" t="s">
        <v>38</v>
      </c>
      <c r="C15" s="40">
        <v>3.79</v>
      </c>
      <c r="D15" s="12" t="s">
        <v>143</v>
      </c>
      <c r="E15" s="39">
        <v>113.70000000000002</v>
      </c>
      <c r="F15" s="13"/>
      <c r="G15" s="15" t="s">
        <v>285</v>
      </c>
      <c r="H15" s="15"/>
      <c r="I15" s="19" t="s">
        <v>216</v>
      </c>
      <c r="J15" s="19" t="s">
        <v>203</v>
      </c>
      <c r="K15" s="15" t="s">
        <v>184</v>
      </c>
      <c r="L15" s="13"/>
      <c r="M15" s="38"/>
      <c r="N15" s="38"/>
      <c r="O15" s="16" t="s">
        <v>312</v>
      </c>
    </row>
    <row r="16" spans="1:15" ht="132">
      <c r="A16" s="12" t="s">
        <v>23</v>
      </c>
      <c r="B16" s="31" t="s">
        <v>39</v>
      </c>
      <c r="C16" s="40">
        <v>5.6899999999999995</v>
      </c>
      <c r="D16" s="12" t="s">
        <v>143</v>
      </c>
      <c r="E16" s="39">
        <v>170.7</v>
      </c>
      <c r="F16" s="13" t="s">
        <v>155</v>
      </c>
      <c r="G16" s="15" t="s">
        <v>346</v>
      </c>
      <c r="H16" s="15" t="s">
        <v>161</v>
      </c>
      <c r="I16" s="19" t="s">
        <v>83</v>
      </c>
      <c r="J16" s="19" t="s">
        <v>234</v>
      </c>
      <c r="K16" s="15" t="s">
        <v>260</v>
      </c>
      <c r="L16" s="13"/>
      <c r="M16" s="38">
        <v>150</v>
      </c>
      <c r="N16" s="39"/>
      <c r="O16" s="16" t="s">
        <v>313</v>
      </c>
    </row>
    <row r="17" spans="1:15" ht="105">
      <c r="A17" s="12" t="s">
        <v>24</v>
      </c>
      <c r="B17" s="31" t="s">
        <v>40</v>
      </c>
      <c r="C17" s="40">
        <v>1.38</v>
      </c>
      <c r="D17" s="12" t="s">
        <v>143</v>
      </c>
      <c r="E17" s="39">
        <v>49.68</v>
      </c>
      <c r="F17" s="13" t="s">
        <v>155</v>
      </c>
      <c r="G17" s="15" t="s">
        <v>347</v>
      </c>
      <c r="H17" s="15" t="s">
        <v>159</v>
      </c>
      <c r="I17" s="19" t="s">
        <v>193</v>
      </c>
      <c r="J17" s="19"/>
      <c r="K17" s="15" t="s">
        <v>260</v>
      </c>
      <c r="L17" s="13"/>
      <c r="M17" s="38">
        <v>25</v>
      </c>
      <c r="N17" s="38"/>
      <c r="O17" s="16" t="s">
        <v>313</v>
      </c>
    </row>
    <row r="18" spans="1:15" ht="78.75">
      <c r="A18" s="12" t="s">
        <v>25</v>
      </c>
      <c r="B18" s="31" t="s">
        <v>69</v>
      </c>
      <c r="C18" s="40">
        <v>0.54</v>
      </c>
      <c r="D18" s="12" t="s">
        <v>143</v>
      </c>
      <c r="E18" s="39">
        <v>19.44</v>
      </c>
      <c r="F18" s="13"/>
      <c r="G18" s="15" t="s">
        <v>298</v>
      </c>
      <c r="H18" s="13"/>
      <c r="I18" s="19" t="s">
        <v>193</v>
      </c>
      <c r="J18" s="19"/>
      <c r="K18" s="15" t="s">
        <v>184</v>
      </c>
      <c r="L18" s="13"/>
      <c r="M18" s="38"/>
      <c r="N18" s="38"/>
      <c r="O18" s="16" t="s">
        <v>313</v>
      </c>
    </row>
    <row r="19" spans="1:15" ht="184.5">
      <c r="A19" s="12" t="s">
        <v>27</v>
      </c>
      <c r="B19" s="31" t="s">
        <v>41</v>
      </c>
      <c r="C19" s="40">
        <v>3.31</v>
      </c>
      <c r="D19" s="12" t="s">
        <v>143</v>
      </c>
      <c r="E19" s="39">
        <v>99.3</v>
      </c>
      <c r="F19" s="13" t="s">
        <v>155</v>
      </c>
      <c r="G19" s="15" t="s">
        <v>330</v>
      </c>
      <c r="H19" s="15" t="s">
        <v>162</v>
      </c>
      <c r="I19" s="19" t="s">
        <v>84</v>
      </c>
      <c r="J19" s="19" t="s">
        <v>331</v>
      </c>
      <c r="K19" s="15" t="s">
        <v>182</v>
      </c>
      <c r="L19" s="13">
        <f>(2.4*0.75)*35</f>
        <v>62.99999999999999</v>
      </c>
      <c r="M19" s="38"/>
      <c r="N19" s="39">
        <v>81</v>
      </c>
      <c r="O19" s="17" t="s">
        <v>311</v>
      </c>
    </row>
    <row r="20" spans="1:15" ht="105">
      <c r="A20" s="12" t="s">
        <v>45</v>
      </c>
      <c r="B20" s="31" t="s">
        <v>62</v>
      </c>
      <c r="C20" s="40">
        <v>2.33</v>
      </c>
      <c r="D20" s="12" t="s">
        <v>143</v>
      </c>
      <c r="E20" s="39">
        <v>69.9</v>
      </c>
      <c r="F20" s="13"/>
      <c r="G20" s="15" t="s">
        <v>156</v>
      </c>
      <c r="H20" s="15" t="s">
        <v>160</v>
      </c>
      <c r="I20" s="19" t="s">
        <v>85</v>
      </c>
      <c r="J20" s="19" t="s">
        <v>215</v>
      </c>
      <c r="K20" s="15" t="s">
        <v>260</v>
      </c>
      <c r="L20" s="13"/>
      <c r="M20" s="38"/>
      <c r="N20" s="39"/>
      <c r="O20" s="16" t="s">
        <v>318</v>
      </c>
    </row>
    <row r="21" spans="1:15" ht="105">
      <c r="A21" s="12" t="s">
        <v>46</v>
      </c>
      <c r="B21" s="31" t="s">
        <v>63</v>
      </c>
      <c r="C21" s="40">
        <v>2.32</v>
      </c>
      <c r="D21" s="12" t="s">
        <v>143</v>
      </c>
      <c r="E21" s="39">
        <v>69.6</v>
      </c>
      <c r="F21" s="13"/>
      <c r="G21" s="15" t="s">
        <v>145</v>
      </c>
      <c r="H21" s="15" t="s">
        <v>159</v>
      </c>
      <c r="I21" s="19" t="s">
        <v>164</v>
      </c>
      <c r="J21" s="19"/>
      <c r="K21" s="15" t="s">
        <v>266</v>
      </c>
      <c r="L21" s="13"/>
      <c r="M21" s="38">
        <v>60</v>
      </c>
      <c r="N21" s="38"/>
      <c r="O21" s="16" t="s">
        <v>317</v>
      </c>
    </row>
    <row r="22" spans="1:15" ht="158.25">
      <c r="A22" s="12" t="s">
        <v>8</v>
      </c>
      <c r="B22" s="31" t="s">
        <v>1</v>
      </c>
      <c r="C22" s="40">
        <v>1.17</v>
      </c>
      <c r="D22" s="12" t="s">
        <v>143</v>
      </c>
      <c r="E22" s="39">
        <v>42.12</v>
      </c>
      <c r="F22" s="13"/>
      <c r="G22" s="15" t="s">
        <v>156</v>
      </c>
      <c r="H22" s="15" t="s">
        <v>163</v>
      </c>
      <c r="I22" s="19" t="s">
        <v>235</v>
      </c>
      <c r="J22" s="19" t="s">
        <v>167</v>
      </c>
      <c r="K22" s="15" t="s">
        <v>184</v>
      </c>
      <c r="L22" s="13"/>
      <c r="M22" s="38"/>
      <c r="N22" s="38"/>
      <c r="O22" s="16" t="s">
        <v>318</v>
      </c>
    </row>
    <row r="23" spans="1:15" ht="92.25">
      <c r="A23" s="12" t="s">
        <v>9</v>
      </c>
      <c r="B23" s="31" t="s">
        <v>31</v>
      </c>
      <c r="C23" s="40">
        <v>0.6</v>
      </c>
      <c r="D23" s="12" t="s">
        <v>143</v>
      </c>
      <c r="E23" s="39">
        <v>21.6</v>
      </c>
      <c r="F23" s="13"/>
      <c r="G23" s="15" t="s">
        <v>292</v>
      </c>
      <c r="H23" s="13"/>
      <c r="I23" s="19" t="s">
        <v>198</v>
      </c>
      <c r="J23" s="19" t="s">
        <v>215</v>
      </c>
      <c r="K23" s="15" t="s">
        <v>182</v>
      </c>
      <c r="L23" s="13"/>
      <c r="M23" s="38">
        <v>15</v>
      </c>
      <c r="N23" s="38"/>
      <c r="O23" s="16" t="s">
        <v>313</v>
      </c>
    </row>
    <row r="24" spans="1:15" ht="144.75">
      <c r="A24" s="12" t="s">
        <v>267</v>
      </c>
      <c r="B24" s="31" t="s">
        <v>268</v>
      </c>
      <c r="C24" s="40">
        <v>0.44</v>
      </c>
      <c r="D24" s="12" t="s">
        <v>273</v>
      </c>
      <c r="E24" s="39">
        <f>(C24*0.9)*40</f>
        <v>15.84</v>
      </c>
      <c r="F24" s="13" t="s">
        <v>144</v>
      </c>
      <c r="G24" s="13" t="s">
        <v>144</v>
      </c>
      <c r="H24" s="13"/>
      <c r="I24" s="19" t="s">
        <v>308</v>
      </c>
      <c r="J24" s="19"/>
      <c r="K24" s="15" t="s">
        <v>279</v>
      </c>
      <c r="L24" s="13"/>
      <c r="M24" s="38"/>
      <c r="N24" s="38"/>
      <c r="O24" s="16" t="s">
        <v>319</v>
      </c>
    </row>
    <row r="25" spans="1:15" ht="12.75">
      <c r="A25" s="28"/>
      <c r="B25" s="28"/>
      <c r="C25" s="28"/>
      <c r="D25" s="28"/>
      <c r="E25" s="28"/>
      <c r="F25" s="28"/>
      <c r="G25" s="28"/>
      <c r="H25" s="28"/>
      <c r="I25" s="28"/>
      <c r="J25" s="28"/>
      <c r="K25" s="28"/>
      <c r="L25" s="28"/>
      <c r="M25" s="39">
        <f>SUM(M4:M23)</f>
        <v>919</v>
      </c>
      <c r="N25" s="39">
        <f>SUM(N4:N23)</f>
        <v>161</v>
      </c>
      <c r="O25" s="28"/>
    </row>
  </sheetData>
  <sheetProtection/>
  <printOptions/>
  <pageMargins left="0.25" right="0.25" top="0.75" bottom="0.75" header="0.3" footer="0.3"/>
  <pageSetup fitToHeight="0" fitToWidth="1" horizontalDpi="600" verticalDpi="600" orientation="landscape" paperSize="8" scale="73"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O17"/>
  <sheetViews>
    <sheetView zoomScale="70" zoomScaleNormal="70" zoomScalePageLayoutView="0" workbookViewId="0" topLeftCell="A1">
      <pane ySplit="3" topLeftCell="A6" activePane="bottomLeft" state="frozen"/>
      <selection pane="topLeft" activeCell="A1" sqref="A1"/>
      <selection pane="bottomLeft" activeCell="G7" sqref="G7"/>
    </sheetView>
  </sheetViews>
  <sheetFormatPr defaultColWidth="9.140625" defaultRowHeight="12.75"/>
  <cols>
    <col min="1" max="1" width="14.28125" style="0" bestFit="1" customWidth="1"/>
    <col min="2" max="2" width="27.7109375" style="0" customWidth="1"/>
    <col min="3" max="3" width="12.140625" style="0" customWidth="1"/>
    <col min="4" max="4" width="25.28125" style="0" customWidth="1"/>
    <col min="5" max="5" width="8.8515625" style="0" customWidth="1"/>
    <col min="6" max="6" width="14.8515625" style="0" customWidth="1"/>
    <col min="7" max="7" width="16.57421875" style="0" customWidth="1"/>
    <col min="8" max="8" width="15.421875" style="0" customWidth="1"/>
    <col min="9" max="9" width="32.7109375" style="0" customWidth="1"/>
    <col min="10" max="11" width="17.7109375" style="0" customWidth="1"/>
    <col min="12" max="12" width="17.28125" style="0" customWidth="1"/>
    <col min="13" max="14" width="8.8515625" style="0" customWidth="1"/>
    <col min="15" max="15" width="11.57421875" style="0" customWidth="1"/>
  </cols>
  <sheetData>
    <row r="1" ht="42" customHeight="1">
      <c r="A1" s="44" t="s">
        <v>242</v>
      </c>
    </row>
    <row r="3" spans="1:15" ht="105.75" customHeight="1">
      <c r="A3" s="30" t="s">
        <v>189</v>
      </c>
      <c r="B3" s="30" t="s">
        <v>190</v>
      </c>
      <c r="C3" s="30" t="s">
        <v>178</v>
      </c>
      <c r="D3" s="21" t="s">
        <v>177</v>
      </c>
      <c r="E3" s="21" t="s">
        <v>179</v>
      </c>
      <c r="F3" s="21" t="s">
        <v>43</v>
      </c>
      <c r="G3" s="21" t="s">
        <v>44</v>
      </c>
      <c r="H3" s="21" t="s">
        <v>180</v>
      </c>
      <c r="I3" s="22" t="s">
        <v>181</v>
      </c>
      <c r="J3" s="22" t="s">
        <v>228</v>
      </c>
      <c r="K3" s="26" t="s">
        <v>183</v>
      </c>
      <c r="L3" s="24" t="s">
        <v>76</v>
      </c>
      <c r="M3" s="24" t="s">
        <v>70</v>
      </c>
      <c r="N3" s="24" t="s">
        <v>185</v>
      </c>
      <c r="O3" s="23" t="s">
        <v>186</v>
      </c>
    </row>
    <row r="4" spans="1:15" ht="39">
      <c r="A4" s="13" t="s">
        <v>101</v>
      </c>
      <c r="B4" s="13" t="s">
        <v>102</v>
      </c>
      <c r="C4" s="41">
        <v>0.63</v>
      </c>
      <c r="D4" s="12" t="s">
        <v>143</v>
      </c>
      <c r="E4" s="39">
        <v>22.680000000000003</v>
      </c>
      <c r="F4" s="31" t="s">
        <v>144</v>
      </c>
      <c r="G4" s="15"/>
      <c r="H4" s="15"/>
      <c r="I4" s="27" t="s">
        <v>219</v>
      </c>
      <c r="J4" s="19" t="s">
        <v>217</v>
      </c>
      <c r="K4" s="15" t="s">
        <v>182</v>
      </c>
      <c r="L4" s="13"/>
      <c r="M4" s="38">
        <v>18</v>
      </c>
      <c r="N4" s="39">
        <v>18</v>
      </c>
      <c r="O4" s="17" t="s">
        <v>311</v>
      </c>
    </row>
    <row r="5" spans="1:15" ht="105">
      <c r="A5" s="13" t="s">
        <v>103</v>
      </c>
      <c r="B5" s="13" t="s">
        <v>104</v>
      </c>
      <c r="C5" s="41">
        <v>0.97</v>
      </c>
      <c r="D5" s="12" t="s">
        <v>143</v>
      </c>
      <c r="E5" s="39">
        <v>34.92</v>
      </c>
      <c r="F5" s="31" t="s">
        <v>144</v>
      </c>
      <c r="G5" s="15" t="s">
        <v>145</v>
      </c>
      <c r="H5" s="15" t="s">
        <v>146</v>
      </c>
      <c r="I5" s="27" t="s">
        <v>188</v>
      </c>
      <c r="J5" s="19" t="s">
        <v>217</v>
      </c>
      <c r="K5" s="15" t="s">
        <v>182</v>
      </c>
      <c r="L5" s="13"/>
      <c r="M5" s="38">
        <v>30</v>
      </c>
      <c r="N5" s="39">
        <v>35</v>
      </c>
      <c r="O5" s="17" t="s">
        <v>311</v>
      </c>
    </row>
    <row r="6" spans="1:15" ht="78.75">
      <c r="A6" s="13" t="s">
        <v>105</v>
      </c>
      <c r="B6" s="13" t="s">
        <v>106</v>
      </c>
      <c r="C6" s="41">
        <v>3.4</v>
      </c>
      <c r="D6" s="12" t="s">
        <v>143</v>
      </c>
      <c r="E6" s="39">
        <v>102</v>
      </c>
      <c r="F6" s="31" t="s">
        <v>144</v>
      </c>
      <c r="G6" s="15" t="s">
        <v>156</v>
      </c>
      <c r="H6" s="15"/>
      <c r="I6" s="15" t="s">
        <v>236</v>
      </c>
      <c r="J6" s="19" t="s">
        <v>213</v>
      </c>
      <c r="K6" s="15" t="s">
        <v>182</v>
      </c>
      <c r="L6" s="13"/>
      <c r="M6" s="38">
        <v>50</v>
      </c>
      <c r="N6" s="39">
        <v>100</v>
      </c>
      <c r="O6" s="17" t="s">
        <v>311</v>
      </c>
    </row>
    <row r="7" spans="1:15" ht="92.25">
      <c r="A7" s="13" t="s">
        <v>92</v>
      </c>
      <c r="B7" s="13" t="s">
        <v>93</v>
      </c>
      <c r="C7" s="41">
        <v>4.68</v>
      </c>
      <c r="D7" s="12" t="s">
        <v>143</v>
      </c>
      <c r="E7" s="39">
        <v>140.39999999999998</v>
      </c>
      <c r="F7" s="31" t="s">
        <v>144</v>
      </c>
      <c r="G7" s="15" t="s">
        <v>345</v>
      </c>
      <c r="H7" s="15" t="s">
        <v>146</v>
      </c>
      <c r="I7" s="19" t="s">
        <v>237</v>
      </c>
      <c r="J7" s="19" t="s">
        <v>217</v>
      </c>
      <c r="K7" s="15" t="s">
        <v>184</v>
      </c>
      <c r="L7" s="13"/>
      <c r="M7" s="38"/>
      <c r="N7" s="39"/>
      <c r="O7" s="16" t="s">
        <v>318</v>
      </c>
    </row>
    <row r="8" spans="1:15" ht="66">
      <c r="A8" s="13" t="s">
        <v>94</v>
      </c>
      <c r="B8" s="13" t="s">
        <v>95</v>
      </c>
      <c r="C8" s="41">
        <v>0.59</v>
      </c>
      <c r="D8" s="12" t="s">
        <v>143</v>
      </c>
      <c r="E8" s="39">
        <v>21.240000000000002</v>
      </c>
      <c r="F8" s="31" t="s">
        <v>144</v>
      </c>
      <c r="G8" s="15" t="s">
        <v>168</v>
      </c>
      <c r="H8" s="15" t="s">
        <v>146</v>
      </c>
      <c r="I8" s="27" t="s">
        <v>96</v>
      </c>
      <c r="J8" s="19" t="s">
        <v>217</v>
      </c>
      <c r="K8" s="15" t="s">
        <v>184</v>
      </c>
      <c r="L8" s="13"/>
      <c r="M8" s="38"/>
      <c r="N8" s="39"/>
      <c r="O8" s="16" t="s">
        <v>320</v>
      </c>
    </row>
    <row r="9" spans="1:15" ht="78.75">
      <c r="A9" s="13" t="s">
        <v>86</v>
      </c>
      <c r="B9" s="13" t="s">
        <v>87</v>
      </c>
      <c r="C9" s="41">
        <v>2.34</v>
      </c>
      <c r="D9" s="12" t="s">
        <v>143</v>
      </c>
      <c r="E9" s="39">
        <v>70.19999999999999</v>
      </c>
      <c r="F9" s="31" t="s">
        <v>144</v>
      </c>
      <c r="G9" s="15" t="s">
        <v>340</v>
      </c>
      <c r="H9" s="15" t="s">
        <v>169</v>
      </c>
      <c r="I9" s="19" t="s">
        <v>88</v>
      </c>
      <c r="J9" s="19" t="s">
        <v>227</v>
      </c>
      <c r="K9" s="15" t="s">
        <v>260</v>
      </c>
      <c r="L9" s="15" t="s">
        <v>187</v>
      </c>
      <c r="M9" s="38">
        <v>30</v>
      </c>
      <c r="N9" s="39">
        <v>30</v>
      </c>
      <c r="O9" s="17" t="s">
        <v>311</v>
      </c>
    </row>
    <row r="10" spans="1:15" ht="78.75">
      <c r="A10" s="13" t="s">
        <v>97</v>
      </c>
      <c r="B10" s="13" t="s">
        <v>98</v>
      </c>
      <c r="C10" s="41">
        <v>12.97</v>
      </c>
      <c r="D10" s="12" t="s">
        <v>143</v>
      </c>
      <c r="E10" s="39">
        <v>259.40000000000003</v>
      </c>
      <c r="F10" s="31" t="s">
        <v>144</v>
      </c>
      <c r="G10" s="15" t="s">
        <v>156</v>
      </c>
      <c r="H10" s="15"/>
      <c r="I10" s="19" t="s">
        <v>172</v>
      </c>
      <c r="J10" s="19"/>
      <c r="K10" s="15" t="s">
        <v>184</v>
      </c>
      <c r="L10" s="13"/>
      <c r="M10" s="38"/>
      <c r="N10" s="39">
        <v>260</v>
      </c>
      <c r="O10" s="17" t="s">
        <v>311</v>
      </c>
    </row>
    <row r="11" spans="1:15" ht="78.75">
      <c r="A11" s="13" t="s">
        <v>99</v>
      </c>
      <c r="B11" s="13" t="s">
        <v>100</v>
      </c>
      <c r="C11" s="41">
        <v>1.87</v>
      </c>
      <c r="D11" s="12" t="s">
        <v>143</v>
      </c>
      <c r="E11" s="39">
        <v>67.32000000000001</v>
      </c>
      <c r="F11" s="31" t="s">
        <v>144</v>
      </c>
      <c r="G11" s="15" t="s">
        <v>145</v>
      </c>
      <c r="H11" s="15"/>
      <c r="I11" s="15" t="s">
        <v>236</v>
      </c>
      <c r="J11" s="19" t="s">
        <v>213</v>
      </c>
      <c r="K11" s="15" t="s">
        <v>260</v>
      </c>
      <c r="L11" s="13"/>
      <c r="M11" s="38"/>
      <c r="N11" s="39">
        <v>68</v>
      </c>
      <c r="O11" s="17" t="s">
        <v>311</v>
      </c>
    </row>
    <row r="12" spans="1:15" ht="78.75">
      <c r="A12" s="13" t="s">
        <v>89</v>
      </c>
      <c r="B12" s="13" t="s">
        <v>90</v>
      </c>
      <c r="C12" s="41">
        <v>4.3</v>
      </c>
      <c r="D12" s="12" t="s">
        <v>143</v>
      </c>
      <c r="E12" s="39">
        <v>66.3</v>
      </c>
      <c r="F12" s="31" t="s">
        <v>144</v>
      </c>
      <c r="G12" s="15" t="s">
        <v>150</v>
      </c>
      <c r="H12" s="15" t="s">
        <v>171</v>
      </c>
      <c r="I12" s="19" t="s">
        <v>91</v>
      </c>
      <c r="J12" s="19" t="s">
        <v>217</v>
      </c>
      <c r="K12" s="15" t="s">
        <v>266</v>
      </c>
      <c r="L12" s="15" t="s">
        <v>187</v>
      </c>
      <c r="M12" s="38">
        <v>30</v>
      </c>
      <c r="N12" s="39">
        <f>(C11*0.75)*40</f>
        <v>56.1</v>
      </c>
      <c r="O12" s="17" t="s">
        <v>311</v>
      </c>
    </row>
    <row r="13" spans="1:15" ht="52.5">
      <c r="A13" s="12" t="s">
        <v>264</v>
      </c>
      <c r="B13" s="12" t="s">
        <v>265</v>
      </c>
      <c r="C13" s="41">
        <v>0.66</v>
      </c>
      <c r="D13" s="12" t="s">
        <v>273</v>
      </c>
      <c r="E13" s="12" t="s">
        <v>273</v>
      </c>
      <c r="F13" s="31"/>
      <c r="G13" s="15" t="s">
        <v>276</v>
      </c>
      <c r="H13" s="15"/>
      <c r="I13" s="19" t="s">
        <v>310</v>
      </c>
      <c r="J13" s="19" t="s">
        <v>332</v>
      </c>
      <c r="K13" s="15" t="s">
        <v>309</v>
      </c>
      <c r="L13" s="15" t="s">
        <v>278</v>
      </c>
      <c r="M13" s="38"/>
      <c r="N13" s="39">
        <v>10</v>
      </c>
      <c r="O13" s="17" t="s">
        <v>311</v>
      </c>
    </row>
    <row r="14" spans="1:15" ht="66">
      <c r="A14" s="12" t="s">
        <v>272</v>
      </c>
      <c r="B14" s="12" t="s">
        <v>275</v>
      </c>
      <c r="C14" s="41">
        <v>0.55</v>
      </c>
      <c r="D14" s="12" t="s">
        <v>273</v>
      </c>
      <c r="E14" s="12" t="s">
        <v>273</v>
      </c>
      <c r="F14" s="31"/>
      <c r="G14" s="15" t="s">
        <v>276</v>
      </c>
      <c r="H14" s="15"/>
      <c r="I14" s="19" t="s">
        <v>277</v>
      </c>
      <c r="J14" s="19"/>
      <c r="K14" s="15"/>
      <c r="L14" s="15"/>
      <c r="M14" s="38"/>
      <c r="N14" s="39">
        <v>2</v>
      </c>
      <c r="O14" s="17" t="s">
        <v>311</v>
      </c>
    </row>
    <row r="15" spans="1:15" ht="12.75">
      <c r="A15" s="28"/>
      <c r="B15" s="28"/>
      <c r="C15" s="28"/>
      <c r="D15" s="28"/>
      <c r="E15" s="28"/>
      <c r="F15" s="28"/>
      <c r="G15" s="28"/>
      <c r="H15" s="28"/>
      <c r="I15" s="28"/>
      <c r="J15" s="29"/>
      <c r="K15" s="29"/>
      <c r="L15" s="28"/>
      <c r="M15" s="52">
        <f>SUM(M4:M12)</f>
        <v>158</v>
      </c>
      <c r="N15" s="52">
        <f>SUM(N4:N14)</f>
        <v>579.1</v>
      </c>
      <c r="O15" s="28"/>
    </row>
    <row r="16" spans="10:11" ht="12.75">
      <c r="J16" s="8"/>
      <c r="K16" s="8"/>
    </row>
    <row r="17" spans="10:11" ht="12.75">
      <c r="J17" s="8"/>
      <c r="K17" s="8"/>
    </row>
  </sheetData>
  <sheetProtection/>
  <printOptions/>
  <pageMargins left="0.25" right="0.25" top="0.75" bottom="0.75" header="0.3" footer="0.3"/>
  <pageSetup fitToHeight="0"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Q13"/>
  <sheetViews>
    <sheetView zoomScale="70" zoomScaleNormal="70" zoomScalePageLayoutView="0" workbookViewId="0" topLeftCell="A1">
      <pane ySplit="3" topLeftCell="A6" activePane="bottomLeft" state="frozen"/>
      <selection pane="topLeft" activeCell="A1" sqref="A1"/>
      <selection pane="bottomLeft" activeCell="J6" sqref="J6"/>
    </sheetView>
  </sheetViews>
  <sheetFormatPr defaultColWidth="9.140625" defaultRowHeight="12.75"/>
  <cols>
    <col min="1" max="1" width="14.28125" style="0" bestFit="1" customWidth="1"/>
    <col min="2" max="2" width="23.28125" style="0" customWidth="1"/>
    <col min="3" max="3" width="12.140625" style="0" customWidth="1"/>
    <col min="4" max="4" width="24.28125" style="0" customWidth="1"/>
    <col min="5" max="5" width="8.8515625" style="0" customWidth="1"/>
    <col min="6" max="6" width="18.00390625" style="0" customWidth="1"/>
    <col min="7" max="7" width="16.57421875" style="0" customWidth="1"/>
    <col min="8" max="8" width="15.421875" style="0" customWidth="1"/>
    <col min="9" max="9" width="19.421875" style="0" customWidth="1"/>
    <col min="10" max="11" width="21.7109375" style="0" customWidth="1"/>
    <col min="12" max="12" width="14.140625" style="0" customWidth="1"/>
    <col min="13" max="13" width="8.8515625" style="0" customWidth="1"/>
    <col min="14" max="14" width="17.28125" style="0" customWidth="1"/>
    <col min="15" max="16" width="8.8515625" style="0" customWidth="1"/>
    <col min="17" max="17" width="11.57421875" style="0" customWidth="1"/>
  </cols>
  <sheetData>
    <row r="1" ht="42" customHeight="1">
      <c r="A1" s="44" t="s">
        <v>243</v>
      </c>
    </row>
    <row r="3" spans="1:17" ht="105.75" customHeight="1">
      <c r="A3" s="30" t="s">
        <v>189</v>
      </c>
      <c r="B3" s="32" t="s">
        <v>190</v>
      </c>
      <c r="C3" s="30" t="s">
        <v>178</v>
      </c>
      <c r="D3" s="21" t="s">
        <v>177</v>
      </c>
      <c r="E3" s="21" t="s">
        <v>179</v>
      </c>
      <c r="F3" s="20" t="s">
        <v>43</v>
      </c>
      <c r="G3" s="20" t="s">
        <v>44</v>
      </c>
      <c r="H3" s="21" t="s">
        <v>180</v>
      </c>
      <c r="I3" s="22" t="s">
        <v>181</v>
      </c>
      <c r="J3" s="22" t="s">
        <v>228</v>
      </c>
      <c r="K3" s="26" t="s">
        <v>183</v>
      </c>
      <c r="L3" s="7" t="s">
        <v>5</v>
      </c>
      <c r="M3" s="7" t="s">
        <v>75</v>
      </c>
      <c r="N3" s="25" t="s">
        <v>76</v>
      </c>
      <c r="O3" s="25" t="s">
        <v>70</v>
      </c>
      <c r="P3" s="24" t="s">
        <v>185</v>
      </c>
      <c r="Q3" s="23" t="s">
        <v>186</v>
      </c>
    </row>
    <row r="4" spans="1:17" ht="66">
      <c r="A4" s="2" t="s">
        <v>116</v>
      </c>
      <c r="B4" s="4" t="s">
        <v>117</v>
      </c>
      <c r="C4" s="43">
        <v>2.13</v>
      </c>
      <c r="D4" s="12" t="s">
        <v>143</v>
      </c>
      <c r="E4" s="14">
        <v>63.9</v>
      </c>
      <c r="F4" s="1" t="s">
        <v>144</v>
      </c>
      <c r="G4" s="4" t="s">
        <v>173</v>
      </c>
      <c r="H4" s="4" t="s">
        <v>146</v>
      </c>
      <c r="I4" s="19" t="s">
        <v>191</v>
      </c>
      <c r="J4" s="6"/>
      <c r="K4" s="4" t="s">
        <v>184</v>
      </c>
      <c r="L4" s="6"/>
      <c r="M4" s="1"/>
      <c r="N4" s="1"/>
      <c r="O4" s="33"/>
      <c r="P4" s="14">
        <v>64</v>
      </c>
      <c r="Q4" s="17" t="s">
        <v>311</v>
      </c>
    </row>
    <row r="5" spans="1:17" ht="137.25" customHeight="1">
      <c r="A5" s="2" t="s">
        <v>119</v>
      </c>
      <c r="B5" s="4" t="s">
        <v>120</v>
      </c>
      <c r="C5" s="43">
        <v>1.07</v>
      </c>
      <c r="D5" s="12" t="s">
        <v>143</v>
      </c>
      <c r="E5" s="14">
        <v>38.52</v>
      </c>
      <c r="F5" s="1" t="s">
        <v>144</v>
      </c>
      <c r="G5" s="4"/>
      <c r="H5" s="15" t="s">
        <v>146</v>
      </c>
      <c r="I5" s="19" t="s">
        <v>176</v>
      </c>
      <c r="J5" s="5" t="s">
        <v>121</v>
      </c>
      <c r="K5" s="4" t="s">
        <v>184</v>
      </c>
      <c r="L5" s="6"/>
      <c r="M5" s="1"/>
      <c r="N5" s="1"/>
      <c r="O5" s="33"/>
      <c r="P5" s="14">
        <v>40</v>
      </c>
      <c r="Q5" s="17" t="s">
        <v>311</v>
      </c>
    </row>
    <row r="6" spans="1:17" ht="132">
      <c r="A6" s="2" t="s">
        <v>122</v>
      </c>
      <c r="B6" s="4" t="s">
        <v>123</v>
      </c>
      <c r="C6" s="43">
        <v>3.17</v>
      </c>
      <c r="D6" s="12" t="s">
        <v>143</v>
      </c>
      <c r="E6" s="14">
        <v>95.1</v>
      </c>
      <c r="F6" s="1" t="s">
        <v>144</v>
      </c>
      <c r="G6" s="4" t="s">
        <v>343</v>
      </c>
      <c r="H6" s="4" t="s">
        <v>146</v>
      </c>
      <c r="I6" s="5" t="s">
        <v>124</v>
      </c>
      <c r="J6" s="19" t="s">
        <v>221</v>
      </c>
      <c r="K6" s="4" t="s">
        <v>182</v>
      </c>
      <c r="L6" s="6"/>
      <c r="M6" s="1"/>
      <c r="N6" s="19" t="s">
        <v>220</v>
      </c>
      <c r="O6" s="33">
        <v>74</v>
      </c>
      <c r="P6" s="42">
        <v>74</v>
      </c>
      <c r="Q6" s="17" t="s">
        <v>311</v>
      </c>
    </row>
    <row r="7" spans="1:17" ht="66">
      <c r="A7" s="2" t="s">
        <v>125</v>
      </c>
      <c r="B7" s="4" t="s">
        <v>126</v>
      </c>
      <c r="C7" s="43">
        <v>2.76</v>
      </c>
      <c r="D7" s="12" t="s">
        <v>143</v>
      </c>
      <c r="E7" s="14">
        <v>82.8</v>
      </c>
      <c r="F7" s="1" t="s">
        <v>144</v>
      </c>
      <c r="G7" s="4" t="s">
        <v>174</v>
      </c>
      <c r="H7" s="4" t="s">
        <v>146</v>
      </c>
      <c r="I7" s="6" t="s">
        <v>118</v>
      </c>
      <c r="J7" s="6"/>
      <c r="K7" s="4" t="s">
        <v>260</v>
      </c>
      <c r="L7" s="1"/>
      <c r="M7" s="1"/>
      <c r="N7" s="1"/>
      <c r="O7" s="33"/>
      <c r="P7" s="14"/>
      <c r="Q7" s="16" t="s">
        <v>321</v>
      </c>
    </row>
    <row r="8" spans="1:17" ht="66">
      <c r="A8" s="2" t="s">
        <v>127</v>
      </c>
      <c r="B8" s="4" t="s">
        <v>271</v>
      </c>
      <c r="C8" s="43">
        <v>0.81</v>
      </c>
      <c r="D8" s="12" t="s">
        <v>143</v>
      </c>
      <c r="E8" s="14">
        <v>29.160000000000004</v>
      </c>
      <c r="F8" s="1" t="s">
        <v>144</v>
      </c>
      <c r="G8" s="4"/>
      <c r="H8" s="4" t="s">
        <v>146</v>
      </c>
      <c r="I8" s="5" t="s">
        <v>128</v>
      </c>
      <c r="J8" s="19" t="s">
        <v>222</v>
      </c>
      <c r="K8" s="4" t="s">
        <v>184</v>
      </c>
      <c r="L8" s="1"/>
      <c r="M8" s="1"/>
      <c r="N8" s="13" t="s">
        <v>218</v>
      </c>
      <c r="O8" s="33"/>
      <c r="P8" s="14">
        <v>29.16</v>
      </c>
      <c r="Q8" s="17" t="s">
        <v>311</v>
      </c>
    </row>
    <row r="9" spans="1:17" ht="105">
      <c r="A9" s="2" t="s">
        <v>129</v>
      </c>
      <c r="B9" s="4" t="s">
        <v>130</v>
      </c>
      <c r="C9" s="43">
        <v>3.3</v>
      </c>
      <c r="D9" s="12" t="s">
        <v>143</v>
      </c>
      <c r="E9" s="14">
        <v>98.99999999999999</v>
      </c>
      <c r="F9" s="1" t="s">
        <v>144</v>
      </c>
      <c r="G9" s="4"/>
      <c r="H9" s="4" t="s">
        <v>175</v>
      </c>
      <c r="I9" s="5" t="s">
        <v>131</v>
      </c>
      <c r="J9" s="19" t="s">
        <v>222</v>
      </c>
      <c r="K9" s="4" t="s">
        <v>184</v>
      </c>
      <c r="L9" s="1"/>
      <c r="M9" s="1"/>
      <c r="N9" s="13" t="s">
        <v>218</v>
      </c>
      <c r="O9" s="33"/>
      <c r="P9" s="14">
        <v>99</v>
      </c>
      <c r="Q9" s="17" t="s">
        <v>311</v>
      </c>
    </row>
    <row r="10" spans="1:17" ht="66">
      <c r="A10" s="2" t="s">
        <v>107</v>
      </c>
      <c r="B10" s="4" t="s">
        <v>108</v>
      </c>
      <c r="C10" s="43">
        <v>0.9</v>
      </c>
      <c r="D10" s="12" t="s">
        <v>143</v>
      </c>
      <c r="E10" s="14">
        <v>32.400000000000006</v>
      </c>
      <c r="F10" s="1" t="s">
        <v>144</v>
      </c>
      <c r="G10" s="4" t="s">
        <v>145</v>
      </c>
      <c r="H10" s="4" t="s">
        <v>146</v>
      </c>
      <c r="I10" s="5" t="s">
        <v>109</v>
      </c>
      <c r="J10" s="19" t="s">
        <v>217</v>
      </c>
      <c r="K10" s="4" t="s">
        <v>182</v>
      </c>
      <c r="L10" s="6"/>
      <c r="M10" s="1"/>
      <c r="N10" s="13" t="s">
        <v>218</v>
      </c>
      <c r="O10" s="33">
        <v>30</v>
      </c>
      <c r="P10" s="14">
        <v>30</v>
      </c>
      <c r="Q10" s="17" t="s">
        <v>311</v>
      </c>
    </row>
    <row r="11" spans="1:17" ht="92.25">
      <c r="A11" s="2" t="s">
        <v>110</v>
      </c>
      <c r="B11" s="4" t="s">
        <v>111</v>
      </c>
      <c r="C11" s="43">
        <v>2.5300000000000002</v>
      </c>
      <c r="D11" s="12" t="s">
        <v>143</v>
      </c>
      <c r="E11" s="14">
        <v>75.9</v>
      </c>
      <c r="F11" s="1" t="s">
        <v>144</v>
      </c>
      <c r="G11" s="4" t="s">
        <v>342</v>
      </c>
      <c r="H11" s="4" t="s">
        <v>146</v>
      </c>
      <c r="I11" s="5" t="s">
        <v>112</v>
      </c>
      <c r="J11" s="19" t="s">
        <v>217</v>
      </c>
      <c r="K11" s="4" t="s">
        <v>182</v>
      </c>
      <c r="L11" s="6"/>
      <c r="M11" s="1"/>
      <c r="N11" s="13"/>
      <c r="O11" s="33">
        <v>80</v>
      </c>
      <c r="P11" s="14"/>
      <c r="Q11" s="16" t="s">
        <v>318</v>
      </c>
    </row>
    <row r="12" spans="1:17" ht="66">
      <c r="A12" s="2" t="s">
        <v>113</v>
      </c>
      <c r="B12" s="4" t="s">
        <v>114</v>
      </c>
      <c r="C12" s="43">
        <v>0.9</v>
      </c>
      <c r="D12" s="12" t="s">
        <v>143</v>
      </c>
      <c r="E12" s="14">
        <v>32.400000000000006</v>
      </c>
      <c r="F12" s="1" t="s">
        <v>144</v>
      </c>
      <c r="G12" s="4" t="s">
        <v>341</v>
      </c>
      <c r="H12" s="4" t="s">
        <v>146</v>
      </c>
      <c r="I12" s="5" t="s">
        <v>115</v>
      </c>
      <c r="J12" s="19" t="s">
        <v>223</v>
      </c>
      <c r="K12" s="4" t="s">
        <v>184</v>
      </c>
      <c r="L12" s="6"/>
      <c r="M12" s="1"/>
      <c r="N12" s="1"/>
      <c r="O12" s="33"/>
      <c r="P12" s="14"/>
      <c r="Q12" s="16" t="s">
        <v>318</v>
      </c>
    </row>
    <row r="13" spans="15:16" ht="12.75">
      <c r="O13" s="14">
        <f>SUM(O4:O12)</f>
        <v>184</v>
      </c>
      <c r="P13" s="14">
        <f>SUM(P4:P12)</f>
        <v>336.15999999999997</v>
      </c>
    </row>
  </sheetData>
  <sheetProtection/>
  <printOptions/>
  <pageMargins left="0.25" right="0.25" top="0.75" bottom="0.75" header="0.3" footer="0.3"/>
  <pageSetup fitToHeight="0" fitToWidth="1" horizontalDpi="600" verticalDpi="600" orientation="landscape" paperSize="8" scale="70"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O7"/>
  <sheetViews>
    <sheetView zoomScale="85" zoomScaleNormal="85" zoomScalePageLayoutView="0" workbookViewId="0" topLeftCell="A1">
      <pane ySplit="3" topLeftCell="A4" activePane="bottomLeft" state="frozen"/>
      <selection pane="topLeft" activeCell="A1" sqref="A1"/>
      <selection pane="bottomLeft" activeCell="G6" sqref="G6"/>
    </sheetView>
  </sheetViews>
  <sheetFormatPr defaultColWidth="9.140625" defaultRowHeight="12.75"/>
  <cols>
    <col min="1" max="1" width="14.28125" style="0" bestFit="1" customWidth="1"/>
    <col min="2" max="2" width="27.140625" style="0" customWidth="1"/>
    <col min="3" max="3" width="12.140625" style="0" customWidth="1"/>
    <col min="4" max="4" width="23.57421875" style="0" customWidth="1"/>
    <col min="5" max="5" width="8.8515625" style="0" customWidth="1"/>
    <col min="6" max="6" width="16.7109375" style="0" customWidth="1"/>
    <col min="7" max="7" width="16.57421875" style="0" customWidth="1"/>
    <col min="8" max="8" width="15.421875" style="0" customWidth="1"/>
    <col min="9" max="9" width="19.421875" style="0" customWidth="1"/>
    <col min="10" max="11" width="17.7109375" style="0" customWidth="1"/>
    <col min="12" max="12" width="17.28125" style="0" customWidth="1"/>
    <col min="13" max="14" width="8.8515625" style="0" customWidth="1"/>
    <col min="15" max="15" width="13.7109375" style="0" customWidth="1"/>
    <col min="19" max="19" width="19.28125" style="0" customWidth="1"/>
  </cols>
  <sheetData>
    <row r="1" ht="42" customHeight="1">
      <c r="A1" s="44" t="s">
        <v>244</v>
      </c>
    </row>
    <row r="3" spans="1:15" ht="105.75" customHeight="1">
      <c r="A3" s="30" t="s">
        <v>189</v>
      </c>
      <c r="B3" s="30" t="s">
        <v>190</v>
      </c>
      <c r="C3" s="30" t="s">
        <v>178</v>
      </c>
      <c r="D3" s="21" t="s">
        <v>177</v>
      </c>
      <c r="E3" s="21" t="s">
        <v>179</v>
      </c>
      <c r="F3" s="20" t="s">
        <v>43</v>
      </c>
      <c r="G3" s="20" t="s">
        <v>44</v>
      </c>
      <c r="H3" s="21" t="s">
        <v>180</v>
      </c>
      <c r="I3" s="22" t="s">
        <v>181</v>
      </c>
      <c r="J3" s="22" t="s">
        <v>228</v>
      </c>
      <c r="K3" s="26" t="s">
        <v>183</v>
      </c>
      <c r="L3" s="25" t="s">
        <v>76</v>
      </c>
      <c r="M3" s="25" t="s">
        <v>70</v>
      </c>
      <c r="N3" s="24" t="s">
        <v>185</v>
      </c>
      <c r="O3" s="23" t="s">
        <v>186</v>
      </c>
    </row>
    <row r="4" spans="1:15" ht="52.5">
      <c r="A4" s="2" t="s">
        <v>6</v>
      </c>
      <c r="B4" s="18" t="s">
        <v>64</v>
      </c>
      <c r="C4" s="36">
        <v>2.09</v>
      </c>
      <c r="D4" s="12" t="s">
        <v>143</v>
      </c>
      <c r="E4" s="14">
        <f>(C4*0.75)*40</f>
        <v>62.699999999999996</v>
      </c>
      <c r="F4" s="4" t="s">
        <v>339</v>
      </c>
      <c r="G4" s="4" t="s">
        <v>291</v>
      </c>
      <c r="H4" s="4" t="s">
        <v>140</v>
      </c>
      <c r="I4" s="15" t="s">
        <v>199</v>
      </c>
      <c r="J4" s="15" t="s">
        <v>225</v>
      </c>
      <c r="K4" s="4" t="s">
        <v>184</v>
      </c>
      <c r="L4" s="1"/>
      <c r="M4" s="33"/>
      <c r="N4" s="33"/>
      <c r="O4" s="16" t="s">
        <v>313</v>
      </c>
    </row>
    <row r="5" spans="1:15" ht="78.75">
      <c r="A5" s="2" t="s">
        <v>18</v>
      </c>
      <c r="B5" s="18" t="s">
        <v>37</v>
      </c>
      <c r="C5" s="36">
        <v>4.36</v>
      </c>
      <c r="D5" s="12" t="s">
        <v>143</v>
      </c>
      <c r="E5" s="14">
        <f>(C5*0.75)*40</f>
        <v>130.8</v>
      </c>
      <c r="F5" s="1" t="s">
        <v>155</v>
      </c>
      <c r="G5" s="4" t="s">
        <v>344</v>
      </c>
      <c r="H5" s="1"/>
      <c r="I5" s="15" t="s">
        <v>224</v>
      </c>
      <c r="J5" s="1"/>
      <c r="K5" s="4" t="s">
        <v>260</v>
      </c>
      <c r="L5" s="1"/>
      <c r="M5" s="33">
        <v>79</v>
      </c>
      <c r="N5" s="33"/>
      <c r="O5" s="16" t="s">
        <v>316</v>
      </c>
    </row>
    <row r="6" spans="1:15" ht="78.75">
      <c r="A6" s="2" t="s">
        <v>261</v>
      </c>
      <c r="B6" s="18" t="s">
        <v>262</v>
      </c>
      <c r="C6" s="36">
        <v>7.72</v>
      </c>
      <c r="D6" s="12" t="s">
        <v>273</v>
      </c>
      <c r="E6" s="34" t="s">
        <v>273</v>
      </c>
      <c r="F6" s="4" t="s">
        <v>274</v>
      </c>
      <c r="G6" s="4" t="s">
        <v>349</v>
      </c>
      <c r="H6" s="31" t="s">
        <v>281</v>
      </c>
      <c r="I6" s="18" t="s">
        <v>337</v>
      </c>
      <c r="J6" s="31" t="s">
        <v>333</v>
      </c>
      <c r="K6" s="18"/>
      <c r="L6" s="31"/>
      <c r="M6" s="35"/>
      <c r="N6" s="34"/>
      <c r="O6" s="16" t="s">
        <v>313</v>
      </c>
    </row>
    <row r="7" spans="13:14" ht="12.75">
      <c r="M7" s="51">
        <f>SUM(M4:M5)</f>
        <v>79</v>
      </c>
      <c r="N7" s="51">
        <f>SUM(N4:N5)</f>
        <v>0</v>
      </c>
    </row>
  </sheetData>
  <sheetProtection/>
  <printOptions/>
  <pageMargins left="0.25" right="0.25" top="0.75" bottom="0.75" header="0.3" footer="0.3"/>
  <pageSetup fitToHeight="0" fitToWidth="1"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Hewlett</dc:creator>
  <cp:keywords/>
  <dc:description/>
  <cp:lastModifiedBy>Claire Courtois</cp:lastModifiedBy>
  <cp:lastPrinted>2022-01-26T13:00:04Z</cp:lastPrinted>
  <dcterms:created xsi:type="dcterms:W3CDTF">2019-11-22T14:19:25Z</dcterms:created>
  <dcterms:modified xsi:type="dcterms:W3CDTF">2023-11-27T11:51:10Z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