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32760" activeTab="0"/>
  </bookViews>
  <sheets>
    <sheet name="NOTES" sheetId="1" r:id="rId1"/>
    <sheet name="Clevedon" sheetId="2" r:id="rId2"/>
    <sheet name="East of WsM" sheetId="3" r:id="rId3"/>
    <sheet name="Edge of Bristol" sheetId="4" r:id="rId4"/>
    <sheet name="Portishead" sheetId="5" r:id="rId5"/>
    <sheet name="Nailsea Backwell" sheetId="6" r:id="rId6"/>
    <sheet name="WsM West of M5" sheetId="7" r:id="rId7"/>
    <sheet name="Yatton " sheetId="8" r:id="rId8"/>
  </sheets>
  <definedNames>
    <definedName name="_Hlk88487918" localSheetId="0">#N/A</definedName>
  </definedNames>
  <calcPr fullCalcOnLoad="1"/>
</workbook>
</file>

<file path=xl/sharedStrings.xml><?xml version="1.0" encoding="utf-8"?>
<sst xmlns="http://schemas.openxmlformats.org/spreadsheetml/2006/main" count="1208" uniqueCount="636">
  <si>
    <t>Land at Bridge Farm, Yanley Lane, Long Ashton</t>
  </si>
  <si>
    <t>South of Cedar Way, Portishead</t>
  </si>
  <si>
    <t>Off Clapton Lane, Portishead</t>
  </si>
  <si>
    <t>Land at Jacklands Farm, Nailsea</t>
  </si>
  <si>
    <t>South east of A38/A4174 roundabout, Dundry</t>
  </si>
  <si>
    <t>South of Portis Fields, Portishead</t>
  </si>
  <si>
    <t>North of Nortons Wood Lane, Clevedon</t>
  </si>
  <si>
    <t xml:space="preserve">West of Netherton Wood Lane, Nailsea </t>
  </si>
  <si>
    <t>Land west of A4174, Highridge, Dundry</t>
  </si>
  <si>
    <t>North of Banwell Road, Elborough</t>
  </si>
  <si>
    <t>Land south of Moor Park</t>
  </si>
  <si>
    <t>Land to the west of Kenn Road</t>
  </si>
  <si>
    <t>Land adjacent to Homefield Industrial Estate</t>
  </si>
  <si>
    <t>North of Colehouse Lane, Clevedon</t>
  </si>
  <si>
    <t xml:space="preserve">East and west of Wemberham Lane, Yatton </t>
  </si>
  <si>
    <t>East of Brookfield Walk, Clevedon</t>
  </si>
  <si>
    <t>St Georges triangle</t>
  </si>
  <si>
    <t>Oak Farm, Ebdon, WSM</t>
  </si>
  <si>
    <t>HE203</t>
  </si>
  <si>
    <t>HE207</t>
  </si>
  <si>
    <t>HE208</t>
  </si>
  <si>
    <t>HE2012</t>
  </si>
  <si>
    <t>HE2021</t>
  </si>
  <si>
    <t>HE2027</t>
  </si>
  <si>
    <t>HE2032</t>
  </si>
  <si>
    <t>HE2035</t>
  </si>
  <si>
    <t>HE2036</t>
  </si>
  <si>
    <t>HE2037</t>
  </si>
  <si>
    <t>HE2039</t>
  </si>
  <si>
    <t>HE2046</t>
  </si>
  <si>
    <t>HE2065</t>
  </si>
  <si>
    <t>HE2066</t>
  </si>
  <si>
    <t>HE2067</t>
  </si>
  <si>
    <t>HE2068</t>
  </si>
  <si>
    <t>HE2079</t>
  </si>
  <si>
    <t>HE20110</t>
  </si>
  <si>
    <t>HE20124</t>
  </si>
  <si>
    <t>HE20125</t>
  </si>
  <si>
    <t>HE20128</t>
  </si>
  <si>
    <t>HE20133</t>
  </si>
  <si>
    <t>HE20134</t>
  </si>
  <si>
    <t>HE20136</t>
  </si>
  <si>
    <t>HE20179</t>
  </si>
  <si>
    <t>HE20208</t>
  </si>
  <si>
    <t>HE20222</t>
  </si>
  <si>
    <t>HE20223</t>
  </si>
  <si>
    <t>HE20225</t>
  </si>
  <si>
    <t>HE20231</t>
  </si>
  <si>
    <t>HE20237</t>
  </si>
  <si>
    <t>HE20273</t>
  </si>
  <si>
    <t>HE20286</t>
  </si>
  <si>
    <t>HE20292</t>
  </si>
  <si>
    <t>HE20328</t>
  </si>
  <si>
    <t>HE20354</t>
  </si>
  <si>
    <t>HE20471</t>
  </si>
  <si>
    <t>HE20486</t>
  </si>
  <si>
    <t>HE20488</t>
  </si>
  <si>
    <t>HE20531</t>
  </si>
  <si>
    <t>HE20581</t>
  </si>
  <si>
    <t>HE20582</t>
  </si>
  <si>
    <t>HE20591</t>
  </si>
  <si>
    <t>HE20592</t>
  </si>
  <si>
    <t>HE20594</t>
  </si>
  <si>
    <t>HE20595</t>
  </si>
  <si>
    <t>HE20603</t>
  </si>
  <si>
    <t>HE20607</t>
  </si>
  <si>
    <t>HE20611</t>
  </si>
  <si>
    <t>HE20612</t>
  </si>
  <si>
    <t>HE20615</t>
  </si>
  <si>
    <t>HE20624</t>
  </si>
  <si>
    <t>HE20626</t>
  </si>
  <si>
    <t>HE20630</t>
  </si>
  <si>
    <t>HE20637</t>
  </si>
  <si>
    <t>Elm Grove Nurseries</t>
  </si>
  <si>
    <t>Yatton Rugby Ground</t>
  </si>
  <si>
    <t xml:space="preserve">Locking Farm, east of Locking Head Drove </t>
  </si>
  <si>
    <t>Land south of Bleadon Hill</t>
  </si>
  <si>
    <t>Westhay Farm, Wolvershill</t>
  </si>
  <si>
    <t>Hutton Garden Centre, Banwell Road, Hutton</t>
  </si>
  <si>
    <t xml:space="preserve"> The Stables, Causeway, Nailsea</t>
  </si>
  <si>
    <t>Land east of Clevedon</t>
  </si>
  <si>
    <t>Stowey Road, Yatton</t>
  </si>
  <si>
    <t>Moor Farm, Portishead</t>
  </si>
  <si>
    <t>Land adjacent Yatton station</t>
  </si>
  <si>
    <t>Devils Elbow Farm</t>
  </si>
  <si>
    <t>Land at north west Nailsea</t>
  </si>
  <si>
    <t>Rose Tree Farm, North of Lower Norton Lane/Lyefield Road, Weston super Mare</t>
  </si>
  <si>
    <t>Summer Lane, Banwell</t>
  </si>
  <si>
    <t>Park Farm, Banwell</t>
  </si>
  <si>
    <t>Land around Grove Farm</t>
  </si>
  <si>
    <t>East of Wolvershill Road, Banwell</t>
  </si>
  <si>
    <t>North and south of Youngwood Lane, Nailsea</t>
  </si>
  <si>
    <t>Land at Chestnut Farm (Area 2), Yatton</t>
  </si>
  <si>
    <t>AONB</t>
  </si>
  <si>
    <t>Primary constraints</t>
  </si>
  <si>
    <t>Secondary constraints</t>
  </si>
  <si>
    <t>Flood zone 3a</t>
  </si>
  <si>
    <t>Land north of Oldmixon Road</t>
  </si>
  <si>
    <t>Land east of Wolvershill Road</t>
  </si>
  <si>
    <t>North of Church Lane, Backwell</t>
  </si>
  <si>
    <t>Northeast of Nailsea</t>
  </si>
  <si>
    <t>North of Clevedon Road, Portishead</t>
  </si>
  <si>
    <t>HE20489</t>
  </si>
  <si>
    <t>HE20493</t>
  </si>
  <si>
    <t>HE20494</t>
  </si>
  <si>
    <t>HE20496</t>
  </si>
  <si>
    <t>HE20498</t>
  </si>
  <si>
    <t>HE20500</t>
  </si>
  <si>
    <t>HE20501</t>
  </si>
  <si>
    <t>Land south of Portishead</t>
  </si>
  <si>
    <t>HE20504</t>
  </si>
  <si>
    <t>Land at West End</t>
  </si>
  <si>
    <t>Land at Bourton</t>
  </si>
  <si>
    <t>HE20509</t>
  </si>
  <si>
    <t>HE201014</t>
  </si>
  <si>
    <t>HE201016</t>
  </si>
  <si>
    <t>HE201025</t>
  </si>
  <si>
    <t>HE201026</t>
  </si>
  <si>
    <t>HE201030</t>
  </si>
  <si>
    <t>HE201034</t>
  </si>
  <si>
    <t>HE201036</t>
  </si>
  <si>
    <t>HE201037</t>
  </si>
  <si>
    <t>HE201040</t>
  </si>
  <si>
    <t>HE201071</t>
  </si>
  <si>
    <t>HE201072</t>
  </si>
  <si>
    <t>HE201076</t>
  </si>
  <si>
    <t>HE201080</t>
  </si>
  <si>
    <t>HE201061</t>
  </si>
  <si>
    <t>HE201086</t>
  </si>
  <si>
    <t>HE201067</t>
  </si>
  <si>
    <t>HE201094</t>
  </si>
  <si>
    <t>HE2010111</t>
  </si>
  <si>
    <t>HE2010113</t>
  </si>
  <si>
    <t>Land south of Nailsea</t>
  </si>
  <si>
    <t>Land off Moor Lane</t>
  </si>
  <si>
    <t>Land at Myrtle Farm</t>
  </si>
  <si>
    <t>Land at Bury Farm</t>
  </si>
  <si>
    <t>North End Road</t>
  </si>
  <si>
    <t>Oaktree Park</t>
  </si>
  <si>
    <t>Land south of Elborough</t>
  </si>
  <si>
    <t>Moor Lane</t>
  </si>
  <si>
    <t>North of Brockley Way</t>
  </si>
  <si>
    <t>Dunsters Road</t>
  </si>
  <si>
    <t>North of Youngwood Lane</t>
  </si>
  <si>
    <t>Wooleys farm</t>
  </si>
  <si>
    <t>Land at East of M5</t>
  </si>
  <si>
    <t>north of Locking</t>
  </si>
  <si>
    <t>North of Oldmixon Road</t>
  </si>
  <si>
    <t>Land east of Backwell</t>
  </si>
  <si>
    <t>Land south of Clevedon Road</t>
  </si>
  <si>
    <t>Land to north of Wick St Lawrence</t>
  </si>
  <si>
    <t>Land east of J21</t>
  </si>
  <si>
    <t>Land adjacent Summer Lane and Knightcott Road</t>
  </si>
  <si>
    <t>Land adjacent to M5 and Summer Lane</t>
  </si>
  <si>
    <t>Land between Yatton and M5</t>
  </si>
  <si>
    <t>Greenways Farm, Lyefield Road, Weston super Mare</t>
  </si>
  <si>
    <t>Manor Farm, South of Oldmixon Road</t>
  </si>
  <si>
    <t>South of Manor Farm, North of Lyefield Road</t>
  </si>
  <si>
    <t>North of Brookfield Walk, Clevedon</t>
  </si>
  <si>
    <t>• Site located within Zone A and therefore may have greater sensitivity in terms of impacts on habitat for bat foraging.</t>
  </si>
  <si>
    <t>CFS submission capacity</t>
  </si>
  <si>
    <t>• Consider guidance in Bat SPD and requirements for further survey work and assessment of impacts.</t>
  </si>
  <si>
    <t>HE202000</t>
  </si>
  <si>
    <t>Land off Summer Lane</t>
  </si>
  <si>
    <t>HE202004</t>
  </si>
  <si>
    <t>Land off Castle Road</t>
  </si>
  <si>
    <t>HE202007</t>
  </si>
  <si>
    <t>HE202008</t>
  </si>
  <si>
    <t>Land off Rushmoor Lane</t>
  </si>
  <si>
    <t>Land to the north of Nailsea</t>
  </si>
  <si>
    <t>• Site located within Zone A and therefore may have greater sensitivity in terms of impacts on habitat for bat foraging. • Site within or partly with a Groundwater Source Protection Zone</t>
  </si>
  <si>
    <t>• Site or part of site currently used for sport and/or recreation.</t>
  </si>
  <si>
    <t>• Consider guidance in Bat SPD and requirements for further survey work and assessment of impacts.• Refer to PPG guidance on 'Water supply, waste water and water quality', particularly focussing on steering potentially polluting development away from sensitive areas.</t>
  </si>
  <si>
    <t>HE202012</t>
  </si>
  <si>
    <t>Part Priority Habitat</t>
  </si>
  <si>
    <t xml:space="preserve">• Site located within Zone A and therefore may have greater sensitivity in terms of impacts on habitat for bat foraging. </t>
  </si>
  <si>
    <t>None</t>
  </si>
  <si>
    <t xml:space="preserve"> St Mary's Grove, Nailsea</t>
  </si>
  <si>
    <t>Not discounted at SIS</t>
  </si>
  <si>
    <t>Capacity review notes</t>
  </si>
  <si>
    <t>87 is the BDC.  Given PROW onsite and existing building prudent to reduce capacity.  Assume 70.</t>
  </si>
  <si>
    <t>Avoid ACD.</t>
  </si>
  <si>
    <t>Revised BDC taking into account ACD of 44 units.</t>
  </si>
  <si>
    <t>Site safeguarded for Banwell Bypass route.</t>
  </si>
  <si>
    <t>No mitigation currently identified.</t>
  </si>
  <si>
    <t>Consider development potential to the south of the utilities pipeline to avoid development too close to flood risk area and to safeguard setting of heritage feature.</t>
  </si>
  <si>
    <t>No mitigation identified - site discounted.</t>
  </si>
  <si>
    <t>Utilities present physical constraints potentially dislocating development to the west.  Increasingly rural charact to west with narrow roads, and closer proximity to sensitive sites including SSSI.  ACD should be avoided.</t>
  </si>
  <si>
    <t>Site is considered to have greater potential east of the utilities line.  Consider integrating ACD into GI network.</t>
  </si>
  <si>
    <t>Utilities, SSSI to west, and playing field on part</t>
  </si>
  <si>
    <t>Site access uncertain, and development layout pursuant to planning application for Uplands scheme would not enable access from east of site.</t>
  </si>
  <si>
    <t>Listed buildings, higher agricultural land.</t>
  </si>
  <si>
    <t>Protection of listed building through masterplanning of any growth.</t>
  </si>
  <si>
    <t>Potential confined to part north of Youngwood Lane accounting for 15.8ha of land.</t>
  </si>
  <si>
    <t>CFS submission indicates 30 units that is assumed for this assessment.</t>
  </si>
  <si>
    <t>Flood zone 3</t>
  </si>
  <si>
    <t>Land north of Ebdon Road</t>
  </si>
  <si>
    <t>Green corridor, FZ2.</t>
  </si>
  <si>
    <t>CFS submission identified potential for 30 units, less than the BDC.  Assume 30.</t>
  </si>
  <si>
    <t>Integrate PROW with any proposals. In relation to heritage (above and below ground) further investigation required.</t>
  </si>
  <si>
    <t>Most parts in flood zone 3a</t>
  </si>
  <si>
    <t>The larger parcel is discounted and therefore the BDC is recalculated on 3.1ha</t>
  </si>
  <si>
    <t>Flood zone 3, and existing dwellings on site.</t>
  </si>
  <si>
    <t>AONB and prominent site ascending to woodland to the south.</t>
  </si>
  <si>
    <t>AONB on most part. Potential 'bad neighbour uses in nearby industrial area.</t>
  </si>
  <si>
    <t>May require buffer green space/ planting between housing and industrial.</t>
  </si>
  <si>
    <t>Very steep site alongside A371</t>
  </si>
  <si>
    <t>Flood zone 2 on part associated with Hutton and Locking Rhyne</t>
  </si>
  <si>
    <t xml:space="preserve">Flood zone 3a tidal all.  Allocated for employment in adopted SAP.  </t>
  </si>
  <si>
    <t xml:space="preserve">Flood zone 3a tidal all. </t>
  </si>
  <si>
    <t>Green Belt. Includes part of Weston Big Wood Wildlife Site in east corner.</t>
  </si>
  <si>
    <t>Green Belt. Includes part of Weston Big Wood Wildlife Site.</t>
  </si>
  <si>
    <t xml:space="preserve">0.48ha exc flood zone land </t>
  </si>
  <si>
    <t>Green belt . Entirely flood zone 3a tidal</t>
  </si>
  <si>
    <t xml:space="preserve">Green Belt. </t>
  </si>
  <si>
    <t xml:space="preserve">Site entirely either flood zone tidal 3a or 3b. Also much of it is Wildlife Site. </t>
  </si>
  <si>
    <t>Much of site is FZ 3a, and a significant part is wildlife site.</t>
  </si>
  <si>
    <t xml:space="preserve">Built development may need to avoid the flood zone, so it might need to be GI etc. </t>
  </si>
  <si>
    <t>• Consider whether additional land could be identified alongside the site to increase the scale of the opportunity to achieve the appropriate critical mass. • Consider impact upon LB including setting and potential to impact site potential.</t>
  </si>
  <si>
    <t>Leighton Crescent</t>
  </si>
  <si>
    <t>Not discounted</t>
  </si>
  <si>
    <t>Close proximity</t>
  </si>
  <si>
    <t>Part zone 3b</t>
  </si>
  <si>
    <t>Part zone 3b. Part of site designated SSSI; eastern boundary adjoins SSSI.</t>
  </si>
  <si>
    <t>Part Ancient Woodland</t>
  </si>
  <si>
    <t>Greenbelt; part Wildlife Site; area of critical drainage on part; part Priority Habitat</t>
  </si>
  <si>
    <t>Flood zone 3a.; part Priority Habitat</t>
  </si>
  <si>
    <t>Greenbelt; High Grade agricultural land; area of critical drainage on part; part Priority Habitat</t>
  </si>
  <si>
    <t>Greenbelt; flood zone 3a.; part Priority Habitat</t>
  </si>
  <si>
    <t>Greenbelt; flood zone 3a.; site designated Priority Habitat</t>
  </si>
  <si>
    <t>• Listed Buildings present. • Site within or partly with a Groundwater Source Protection Zone• Site has woodland on all or part of site.</t>
  </si>
  <si>
    <t>• Listed Buildings present. • Site within or partly with a Groundwater Source Protection Zone• Site has woodland on all or part of site.• Site or part of site currently used for sport and/or recreation.</t>
  </si>
  <si>
    <t>.• Site within or partly with a Groundwater Source Protection Zone• Site has woodland on all or part of site.</t>
  </si>
  <si>
    <t>• Site within or partly with a Groundwater Source Protection Zone</t>
  </si>
  <si>
    <t>Site reference</t>
  </si>
  <si>
    <t>Site name/ location</t>
  </si>
  <si>
    <t>Area (ha)</t>
  </si>
  <si>
    <t>Second Interim SHLAA output</t>
  </si>
  <si>
    <t>Area of critical drainage on part</t>
  </si>
  <si>
    <t>Flood zone 3a.; site designated Priority Habitat</t>
  </si>
  <si>
    <t>Former refuse and woodland (c. 42.3ha). Part zone 3b.</t>
  </si>
  <si>
    <t>Close proximity to 3b</t>
  </si>
  <si>
    <t>Greenbelt; High Grade agricultural land</t>
  </si>
  <si>
    <t>Greenbelt; area of critical drainage on part</t>
  </si>
  <si>
    <t>Greenbelt</t>
  </si>
  <si>
    <t>• Listed Buildings present.• Site has woodland on all or part of site.• Site or part of site currently used for sport and/or recreation.</t>
  </si>
  <si>
    <t>• Site has woodland on all or part of site.</t>
  </si>
  <si>
    <t>• Listed Buildings present. • Part of site extends under bypass</t>
  </si>
  <si>
    <t>Site adjoins SSSI on western boundary. Western boundary of site adjoins Ancient Woodland at Weston Big Wood.</t>
  </si>
  <si>
    <t>Site adjoins SSSI on southern boundary. Southern boundary of site adjoins Ancient Woodland at Weston Big Wood.</t>
  </si>
  <si>
    <t>Greenbelt; Flood zone 3a.; site designated Priority Habitat</t>
  </si>
  <si>
    <t>Flood zone 3a.</t>
  </si>
  <si>
    <t>Greenbelt; part flood zone 3a; part Priority Habitat</t>
  </si>
  <si>
    <t>Greenbelt; flood zone 3a; Wildlife; site designated Priority Habitat site.</t>
  </si>
  <si>
    <t>• Site within or partly with a Groundwater Source Protection Zone• Site has woodland on all or part of site.</t>
  </si>
  <si>
    <t>High Grade agricultural land</t>
  </si>
  <si>
    <t>High Grade agricultural land; area of critical drainage on part</t>
  </si>
  <si>
    <t>Part Wildlife Site</t>
  </si>
  <si>
    <t>Part Greenbelt; part HBJSZ; High grade agricultural land</t>
  </si>
  <si>
    <t>Partial</t>
  </si>
  <si>
    <t>• Site located within Zone A and therefore may have greater sensitivity in terms of impacts on habitat for bat foraging.• Site within or partly with a Groundwater Source Protection Zone</t>
  </si>
  <si>
    <t xml:space="preserve"> • Site located within Zone A and therefore may have greater sensitivity in terms of impacts on habitat for bat foraging. • Site within or partly with a Groundwater Source Protection Zone</t>
  </si>
  <si>
    <t xml:space="preserve">• Site or part of site currently used for sport and/or recreation. </t>
  </si>
  <si>
    <t xml:space="preserve"> • Listed Buildings present. • Site within or partly with a Groundwater Source Protection Zone</t>
  </si>
  <si>
    <t>• Listed Buildings present.• Site within or partly with a Groundwater Source Protection Zone• Site has woodland on all or part of site.</t>
  </si>
  <si>
    <t>Flood zone 3a.; area of critical drainage on part; site designated Priority Habitat</t>
  </si>
  <si>
    <t>Part flood zone 3a; site designated Priority Habitat</t>
  </si>
  <si>
    <t>Mostly AONB; High grade agricultural land</t>
  </si>
  <si>
    <t>AONB; High Grade agricultural land</t>
  </si>
  <si>
    <t>Part flood zone 3a; area of critical drainage on part</t>
  </si>
  <si>
    <t>Part flood zone 3a; part Priority Habitat</t>
  </si>
  <si>
    <t>Flood zone 3a; part Wildlife site; site designated Priority Habitat</t>
  </si>
  <si>
    <t>20-25</t>
  </si>
  <si>
    <t>• Site is likely to be too small to form a sustainable, freestanding opportunity. • Listed Buildings present.</t>
  </si>
  <si>
    <t xml:space="preserve"> • Listed Buildings present.</t>
  </si>
  <si>
    <t>• Site located within Zone A and therefore may have greater sensitivity in terms of impacts on habitat for bat foraging.  • Listed Buildings present.• Site has woodland on all or part of site.</t>
  </si>
  <si>
    <t xml:space="preserve"> • Entirely FZ a. Listed Buildings present.</t>
  </si>
  <si>
    <t>Second Interim SHLAA Benchmark Capacity</t>
  </si>
  <si>
    <t>Other constraints identified @ Baseline</t>
  </si>
  <si>
    <t>Key constraints summary</t>
  </si>
  <si>
    <t>Availability summary, other known legal or delivery constraints</t>
  </si>
  <si>
    <t>Estimated capacity over plan period</t>
  </si>
  <si>
    <t>Assessment Outcome</t>
  </si>
  <si>
    <t>• Listed Buildings present. • Site within or partly with a Groundwater Source Protection Zone• Site has woodland on all or part of site.• Site or part of site currently used for sport (golf) and/or recreation. Much of site comprises woodland Green Belt</t>
  </si>
  <si>
    <t xml:space="preserve">• Site within or partly with a Groundwater Source Protection Zone.  Green Belt.  Flood zone 3a tidal all.  </t>
  </si>
  <si>
    <t>Small part ACD. Some small scale buildings on site.</t>
  </si>
  <si>
    <t>PROW crosses western half of site. Buildings present on site.</t>
  </si>
  <si>
    <t>Wildlife site, utilities, and rural character.  Also site potentially detached from strategic development opportunity closer to Nailsea. PROW, bridleway crossing site. Some buildings and structures on site.</t>
  </si>
  <si>
    <t>Some existing buildings and structures on site. PROW crosses site</t>
  </si>
  <si>
    <t>Site submitted to local plan 2038 process.</t>
  </si>
  <si>
    <t>Site not submitted to local plan 2038 process.</t>
  </si>
  <si>
    <t>HE202016</t>
  </si>
  <si>
    <t>Land at Youngwood Lane</t>
  </si>
  <si>
    <t>HE202017</t>
  </si>
  <si>
    <t>Grange Farm, Hutton</t>
  </si>
  <si>
    <t>Avoid built development on Wildlife Site.</t>
  </si>
  <si>
    <t>Consider impact upon Listed Building including setting and potential to impact site potential.</t>
  </si>
  <si>
    <t>North fringe is flood zone 3a tidal. Site likely to need SHLAA site to south for access.</t>
  </si>
  <si>
    <t>Not discounted.</t>
  </si>
  <si>
    <t>• Flood zone 3a, mostly tidal, with parts of fluvial 3b in NE and SE corners. Adjoins listed buildings • Site within or partly with a Groundwater Source Protection Zone• Site has woodland on all or part of site.</t>
  </si>
  <si>
    <t>• Consider impact upon Listed Building including setting and potential to impact site potential. • Refer to PPG guidance on 'Water supply, waste water and water quality', particularly focussing on steering potentially polluting development away from sensitive areas. • Site or part of site currently used for sport and/or recreation.   Requires consultation to ascertain impacts, requirements and any opportunities development may bring.</t>
  </si>
  <si>
    <t xml:space="preserve">Attention to ensure against groundwater pollution. May need to avoid development on wooded area. </t>
  </si>
  <si>
    <t xml:space="preserve">Green Belt.  Flood zone 3a tidal all.  </t>
  </si>
  <si>
    <t>Part zone 3b; underground utilities on part</t>
  </si>
  <si>
    <t>Consideration given to how site could be integrated alongside bypass and as part of a wider strategic site.</t>
  </si>
  <si>
    <t>Site is close to existing main roads including A38 corridor.</t>
  </si>
  <si>
    <t>Tower Farm Portishead</t>
  </si>
  <si>
    <t>West of Weston Wood Road, Portishead</t>
  </si>
  <si>
    <t>UTAS site and Claverham village hall</t>
  </si>
  <si>
    <t>Part of site has consent.  Capacity reflects consent and suitable part assumed to reflect consent.  BDC therefore not considered appropriate.</t>
  </si>
  <si>
    <t>Capacity reflects CFS.</t>
  </si>
  <si>
    <t>Capacity reflects BDC</t>
  </si>
  <si>
    <t>Part flood zone 3</t>
  </si>
  <si>
    <t>Potential impact on Strategic Gap</t>
  </si>
  <si>
    <t>Consider development implications for existing Strategic Gap designation.</t>
  </si>
  <si>
    <t>Land at Old School House, The Green, Locking</t>
  </si>
  <si>
    <t>Avoid development on western part of site.  Further consideration of drainage and access to site required.</t>
  </si>
  <si>
    <t>Unlikely to pass Sequential Test.</t>
  </si>
  <si>
    <t>Agricultural land, bats, and GSPZ.  Access uncertain.</t>
  </si>
  <si>
    <t xml:space="preserve">Site detached from main part of settlement.  </t>
  </si>
  <si>
    <t>Potential for further consideration if neighbouring sites considered further or any strategic growth proposals in this area.</t>
  </si>
  <si>
    <t>Potential ecological constraint. GSPZ.</t>
  </si>
  <si>
    <t>Further investigation of ecology including in relation to bats.  Considered that a strategic approach to mitigation is required in this area.</t>
  </si>
  <si>
    <t>Site is an existing allocation and constraints are considered to be able to be addressed.</t>
  </si>
  <si>
    <t>Site appears to not have any direct access.</t>
  </si>
  <si>
    <t>Access onto Youngwood Lane, and potential ecology impact.</t>
  </si>
  <si>
    <t>Site potential to be considered as part of wider strategic growth opportunity in the area.</t>
  </si>
  <si>
    <t>Flood zone</t>
  </si>
  <si>
    <t>BDC assumed</t>
  </si>
  <si>
    <t xml:space="preserve">Development potential considered to be south of the railway with potential for employment/other uses to north.  Area to south is c. 25.2ha so revised capacity of 504.  </t>
  </si>
  <si>
    <t>Only part of the site closest to existing residential likely to have potential, and given density and configuration of site not likely to yield a significant capacity.</t>
  </si>
  <si>
    <t>Flood risk, and ecology</t>
  </si>
  <si>
    <t>Unlikely to pass Sequential Test given availability of alternative land.</t>
  </si>
  <si>
    <t>Flood zone 3a. Proposed Banwell Bypass crosses site.</t>
  </si>
  <si>
    <t>Proposed Banwell Bypass crosses site. ACD.</t>
  </si>
  <si>
    <t>Avoid part subject to FZ 2 and waste site. Exceptional circumstances case required.</t>
  </si>
  <si>
    <t>Consider potential for development as part of wider strategic site. Exceptional circumstances case required.</t>
  </si>
  <si>
    <t>Flood zone 2 on part of site. Waste site on part.</t>
  </si>
  <si>
    <t>Site not considered suitable including for flood risk reasons and considered preferable to retain a green edge to the settlement.</t>
  </si>
  <si>
    <t>The Vale, south west Bristol</t>
  </si>
  <si>
    <t>23.9ha, exc wildlife site. Application of benchmark method on this part to estimate capacity.</t>
  </si>
  <si>
    <t>Potential suitability confined to part to the east of the utilities corridor c.17.6ha.</t>
  </si>
  <si>
    <t>Flood risk</t>
  </si>
  <si>
    <t xml:space="preserve">Would need to avoid development of wildlife site. Unlikely to be able to pass Sequential Test. </t>
  </si>
  <si>
    <t xml:space="preserve">Avoid built development on flood zone part.  Unlikely to be able to pass Sequential Test. </t>
  </si>
  <si>
    <t xml:space="preserve">Unlikely to be able to pass Sequential Test. </t>
  </si>
  <si>
    <t>Unlikely to pass Sequential Test given availability of alternative land.  Site not well connected to settlement or other areas of potential.</t>
  </si>
  <si>
    <t>• Refer to PPG guidance on 'Water supply, waste water and water quality', particularly focussing on steering potentially polluting development away from sensitive areas.  Unlikely to pass Sequential Test.</t>
  </si>
  <si>
    <t>Potential mitigation/ further work (subject to ongoing review)</t>
  </si>
  <si>
    <t>• Site is likely to be too small to form a sustainable, freestanding opportunity. • Listed Buildings present. The northernmost section is cut off from road (access) by FZ3a land, so that part is discounted. Potential for archaeology.</t>
  </si>
  <si>
    <t xml:space="preserve">Flood zone 3a tidal on most of site,( excluding s.part which is covered by another site, so can be disregarded here.)  Wildlife site (Congresbury Yeo, adj land and rhynes) adjoins to East. Also a north parcel of land, part of this site ref, is within that wildlife site.  </t>
  </si>
  <si>
    <t>• Mostly  FZ3a tidal, Site has woodland on all or part of site.</t>
  </si>
  <si>
    <t>•. The ecological and environmental and recreational value of woodland should be considered and development should avoid the loss of woodland.</t>
  </si>
  <si>
    <t xml:space="preserve">• Site located within Zone A and therefore may have greater sensitivity in terms of impacts on habitat for bat foraging.  • Listed Buildings present.• Site has woodland on all or part of site. Note: UTAS part of site is currently under construction for housing. </t>
  </si>
  <si>
    <t>• Consider guidance in Bat SPD and requirements for further survey work and assessment of impacts. . • Consider impact upon LB including setting and potential to impact site potential.• The ecological and environmental and recreational value of woodland should be considered and development should avoid the loss of woodland.</t>
  </si>
  <si>
    <t>Potential calculated on c.2.3ha outside of AONB to west boundary of Elborough</t>
  </si>
  <si>
    <t>Unlikely to be suitable within AONB due to adverse impact and when there are considered to be suitable alternatives.</t>
  </si>
  <si>
    <t>Flood zone 3a; site designated Priority Habitat</t>
  </si>
  <si>
    <t>Avoid part subject to flood zone 3 as unlikely to pass Sequential Test.</t>
  </si>
  <si>
    <t>Heritage setting, utilities, flood risk, landscape impact.</t>
  </si>
  <si>
    <t>Reviewed capacity reflects potential to limit development to the south of the utilities corridor.  On 11.8ha revised capacity of 236 assumed.</t>
  </si>
  <si>
    <t>The underlying utilities separates a westernmost part of the site.  This part is close to the SSSI network to the west of the site and it may be preferable to avoid this part.  At this stage the reviewed capacity includes this part in the site potential.</t>
  </si>
  <si>
    <t>Development potential is considered up to around the Grove Farm lane.  Assuming this would discount a further 14.2ha of land on the sites western edge.  Assuming standard density assumptions this would indicate around 474 units.</t>
  </si>
  <si>
    <t>Appears to be some use of the site associated with the underground water pipeline that may be temporary.  As such access to wider parts of the site may be limited.</t>
  </si>
  <si>
    <t>Site adjoins SSSI on north-western boundary. North-western boundary of site adjoins AW at Weston Big Wood.</t>
  </si>
  <si>
    <t>Likely to need to avoid development of Wildlife Site, with possible need for buffer.  Green belt exceptional circumstances case would be required.</t>
  </si>
  <si>
    <t>Further highways investigation required. Buffer to adjoining Wildlife Site may be needed.  Green belt exceptional circumstances case would be required.</t>
  </si>
  <si>
    <t>Possible need for buffer to adjoining Wildlife Site. Highways consultation needed. Green belt exceptional circumstances case would be required.</t>
  </si>
  <si>
    <t>CFS submission suggested 120, however likely to be too high.  Maintain BD at 100.</t>
  </si>
  <si>
    <t>CFS submission is 400.  Adjust potential downwards to 200.</t>
  </si>
  <si>
    <t>M5 runs along sites western boundary additional noise and air quality measures required.</t>
  </si>
  <si>
    <t xml:space="preserve">In relation to M5 appropriate testing required and adherence to any resulting recommendations.  </t>
  </si>
  <si>
    <t>Large part of site is flood zone.  Site is also fairly detached from both main village and doesn't form a logical opportunity for integration into a more strategic site. Part of site safeguarded for Banwell Bypass. Buildings present on site.</t>
  </si>
  <si>
    <t>. Consider impact upon LB including setting and potential to impact site potential. • Refer to PPG guidance on 'Water supply, waste water and water quality', particularly focussing on steering potentially polluting development away from sensitive areas. • The ecological and environmental and recreational value of woodland should be considered and development should avoid the loss of woodland. Unlikely to pass Sequential Test.</t>
  </si>
  <si>
    <t>.• Site within or partly with a Groundwater Source Protection Zone• Site has woodland on much of  site. Green Belt</t>
  </si>
  <si>
    <t>URBAN SCHEDULES - Clevedon</t>
  </si>
  <si>
    <t>URBAN SCHEDULES - Edge of Bristol</t>
  </si>
  <si>
    <t>URBAN SCHEDULES - Portishead</t>
  </si>
  <si>
    <t>URBAN SCHEDULES - Nailsea and Backwell</t>
  </si>
  <si>
    <t>URBAN SCHEDULES - Weston-super-Mare (West of M5)</t>
  </si>
  <si>
    <t>URBAN SCHEDULES - Yatton</t>
  </si>
  <si>
    <t xml:space="preserve">See online mapping where sites can be viewed in greater detail.  </t>
  </si>
  <si>
    <t xml:space="preserve">Sites assessed through this stage of the SHLAA are arranged across a series of areas of search or Broad Locations listed below.  Each place has a separate table listing the sites considered for that place, the assessment outcome, and an indicative dwelling capacity.  As the local plan and its evidence base progresses, SHLAA will be subject to periodic review and the assessment outcome of sites may change as a result.  </t>
  </si>
  <si>
    <r>
      <t>·</t>
    </r>
    <r>
      <rPr>
        <sz val="7"/>
        <rFont val="Times New Roman"/>
        <family val="1"/>
      </rPr>
      <t xml:space="preserve">        </t>
    </r>
    <r>
      <rPr>
        <sz val="11"/>
        <rFont val="Century Gothic"/>
        <family val="2"/>
      </rPr>
      <t>WSM (West of M5)</t>
    </r>
  </si>
  <si>
    <r>
      <t>·</t>
    </r>
    <r>
      <rPr>
        <sz val="7"/>
        <rFont val="Times New Roman"/>
        <family val="1"/>
      </rPr>
      <t xml:space="preserve">        </t>
    </r>
    <r>
      <rPr>
        <sz val="11"/>
        <rFont val="Century Gothic"/>
        <family val="2"/>
      </rPr>
      <t>WSm (East of M5)</t>
    </r>
  </si>
  <si>
    <r>
      <t>·</t>
    </r>
    <r>
      <rPr>
        <sz val="7"/>
        <rFont val="Times New Roman"/>
        <family val="1"/>
      </rPr>
      <t xml:space="preserve">        </t>
    </r>
    <r>
      <rPr>
        <sz val="11"/>
        <rFont val="Century Gothic"/>
        <family val="2"/>
      </rPr>
      <t>Portishead</t>
    </r>
  </si>
  <si>
    <r>
      <t>·</t>
    </r>
    <r>
      <rPr>
        <sz val="7"/>
        <rFont val="Times New Roman"/>
        <family val="1"/>
      </rPr>
      <t xml:space="preserve">        </t>
    </r>
    <r>
      <rPr>
        <sz val="11"/>
        <rFont val="Century Gothic"/>
        <family val="2"/>
      </rPr>
      <t>Clevedon</t>
    </r>
  </si>
  <si>
    <r>
      <t>·</t>
    </r>
    <r>
      <rPr>
        <sz val="7"/>
        <rFont val="Times New Roman"/>
        <family val="1"/>
      </rPr>
      <t xml:space="preserve">        </t>
    </r>
    <r>
      <rPr>
        <sz val="11"/>
        <rFont val="Century Gothic"/>
        <family val="2"/>
      </rPr>
      <t>Nailsea and Backwell</t>
    </r>
  </si>
  <si>
    <r>
      <t>·</t>
    </r>
    <r>
      <rPr>
        <sz val="7"/>
        <rFont val="Times New Roman"/>
        <family val="1"/>
      </rPr>
      <t xml:space="preserve">        </t>
    </r>
    <r>
      <rPr>
        <sz val="11"/>
        <rFont val="Century Gothic"/>
        <family val="2"/>
      </rPr>
      <t>Yatton and Claverham</t>
    </r>
  </si>
  <si>
    <r>
      <t>·</t>
    </r>
    <r>
      <rPr>
        <sz val="7"/>
        <rFont val="Times New Roman"/>
        <family val="1"/>
      </rPr>
      <t xml:space="preserve">        </t>
    </r>
    <r>
      <rPr>
        <sz val="11"/>
        <rFont val="Century Gothic"/>
        <family val="2"/>
      </rPr>
      <t>Edge of Bristol</t>
    </r>
  </si>
  <si>
    <r>
      <t>·</t>
    </r>
    <r>
      <rPr>
        <sz val="7"/>
        <rFont val="Times New Roman"/>
        <family val="1"/>
      </rPr>
      <t xml:space="preserve">        </t>
    </r>
    <r>
      <rPr>
        <sz val="11"/>
        <rFont val="Century Gothic"/>
        <family val="2"/>
      </rPr>
      <t>Congresbury</t>
    </r>
  </si>
  <si>
    <r>
      <t>·</t>
    </r>
    <r>
      <rPr>
        <sz val="7"/>
        <rFont val="Times New Roman"/>
        <family val="1"/>
      </rPr>
      <t xml:space="preserve">        </t>
    </r>
    <r>
      <rPr>
        <sz val="11"/>
        <rFont val="Century Gothic"/>
        <family val="2"/>
      </rPr>
      <t>Sandford</t>
    </r>
  </si>
  <si>
    <r>
      <t>·</t>
    </r>
    <r>
      <rPr>
        <sz val="7"/>
        <rFont val="Times New Roman"/>
        <family val="1"/>
      </rPr>
      <t xml:space="preserve">        </t>
    </r>
    <r>
      <rPr>
        <sz val="11"/>
        <rFont val="Century Gothic"/>
        <family val="2"/>
      </rPr>
      <t xml:space="preserve">Winscombe </t>
    </r>
  </si>
  <si>
    <r>
      <t>·</t>
    </r>
    <r>
      <rPr>
        <sz val="7"/>
        <rFont val="Times New Roman"/>
        <family val="1"/>
      </rPr>
      <t xml:space="preserve">        </t>
    </r>
    <r>
      <rPr>
        <sz val="11"/>
        <rFont val="Century Gothic"/>
        <family val="2"/>
      </rPr>
      <t>Banwell</t>
    </r>
  </si>
  <si>
    <r>
      <t>·</t>
    </r>
    <r>
      <rPr>
        <sz val="7"/>
        <rFont val="Times New Roman"/>
        <family val="1"/>
      </rPr>
      <t xml:space="preserve">        </t>
    </r>
    <r>
      <rPr>
        <sz val="11"/>
        <rFont val="Century Gothic"/>
        <family val="2"/>
      </rPr>
      <t>Wrington</t>
    </r>
  </si>
  <si>
    <r>
      <t>·</t>
    </r>
    <r>
      <rPr>
        <sz val="7"/>
        <rFont val="Times New Roman"/>
        <family val="1"/>
      </rPr>
      <t xml:space="preserve">        </t>
    </r>
    <r>
      <rPr>
        <sz val="11"/>
        <rFont val="Century Gothic"/>
        <family val="2"/>
      </rPr>
      <t>Churchill/ Langford</t>
    </r>
  </si>
  <si>
    <t>The basis for discounting sites through the SHLAA at this stage take into account a range of factors.  Discounted sites may be considered again through plan making, especially if additional/ alternative sites are required to be considered.</t>
  </si>
  <si>
    <t>Land at Wooleys Farm</t>
  </si>
  <si>
    <t>Heritage, existing features on site.</t>
  </si>
  <si>
    <t>Heritage setting; agricultural land quality; Greenbelt.</t>
  </si>
  <si>
    <t xml:space="preserve">Potential capacity confined to eastern field at around 14 units.  </t>
  </si>
  <si>
    <t>Site potential to be considered as part of wider strategic growth opportunity in the area.  Heritage impact may influence the layout and density of development of the site.</t>
  </si>
  <si>
    <t>Site submitted to local plan 2038 process.  Site submitted to PO.</t>
  </si>
  <si>
    <t>HE203001</t>
  </si>
  <si>
    <t>Site submitted to local plan 2038 process. Site submitted to PO.</t>
  </si>
  <si>
    <t>HE203002</t>
  </si>
  <si>
    <t>Land north of Summer Lane</t>
  </si>
  <si>
    <t>HE203003</t>
  </si>
  <si>
    <t>Land north of Wolvershill</t>
  </si>
  <si>
    <t>Site not submitted to local plan 2038 process. Revised site submitted to PO.</t>
  </si>
  <si>
    <t>Site submitted to local plan 2038 process. Site subitted to PO.</t>
  </si>
  <si>
    <t>Site not submitted to local plan 2038 process. Site submitted to PO.</t>
  </si>
  <si>
    <t>HE203005</t>
  </si>
  <si>
    <t>Land near Summer Lane bridge</t>
  </si>
  <si>
    <t>HE203006</t>
  </si>
  <si>
    <t>Land north of West End</t>
  </si>
  <si>
    <t>HE203007</t>
  </si>
  <si>
    <t>Land north of Youngwood Lane</t>
  </si>
  <si>
    <t>Site submitted to local plan 2038 process. Rev boundary submitted to PO.</t>
  </si>
  <si>
    <t>HE203009</t>
  </si>
  <si>
    <t>Land at Barrow Wood a</t>
  </si>
  <si>
    <t>HE203010</t>
  </si>
  <si>
    <t>Land at Barrow Wood b</t>
  </si>
  <si>
    <t>Land at Barrow Wood c</t>
  </si>
  <si>
    <t>Land at Barrow Wood d</t>
  </si>
  <si>
    <t>HE203011</t>
  </si>
  <si>
    <t>HE203012</t>
  </si>
  <si>
    <t>HE203013</t>
  </si>
  <si>
    <t>western part of Farleigh Fields</t>
  </si>
  <si>
    <t>HE203014</t>
  </si>
  <si>
    <t>Land north of Banwell</t>
  </si>
  <si>
    <t>HE203016</t>
  </si>
  <si>
    <t>land at Youngwood Lane b</t>
  </si>
  <si>
    <t>HE203020</t>
  </si>
  <si>
    <t>Land near the Perrings</t>
  </si>
  <si>
    <t>na</t>
  </si>
  <si>
    <t>Small areas of land indicated to be within flood zoe 2 to the north of the site.  Underground utilities are located to the east of the site.  Potential risk of water run-off adversely affecting nearby sensitive receptor features.</t>
  </si>
  <si>
    <t>Site submitted to PO consutation.</t>
  </si>
  <si>
    <t>Developer / promoter</t>
  </si>
  <si>
    <t>Benchmark capacity</t>
  </si>
  <si>
    <t>Limited constraints identified through the desktop assessment.</t>
  </si>
  <si>
    <t>Potential noise constraints from M5.  Potential for ground contamination from former use of site.</t>
  </si>
  <si>
    <t>Existing recreation use on site (holiday caravans)</t>
  </si>
  <si>
    <t>None identified</t>
  </si>
  <si>
    <t>Not known</t>
  </si>
  <si>
    <t>Potential confined to around 28ha of the site to the north of the proposed Banwell Bypass.</t>
  </si>
  <si>
    <t>C.49ha of site is in draft allocation area and north of bypass.</t>
  </si>
  <si>
    <t>HE203035</t>
  </si>
  <si>
    <t>Land at East of Backwell</t>
  </si>
  <si>
    <t>HE203034</t>
  </si>
  <si>
    <t>Land off Westfield Drive</t>
  </si>
  <si>
    <t>Available</t>
  </si>
  <si>
    <t>Circa 15 units</t>
  </si>
  <si>
    <t>Existing buildings on site and it is unknown whether any would be retained.  Capacity assumes entire site so expressed as upto.</t>
  </si>
  <si>
    <t>Area of critical drainage on northern part of site; Green Belt</t>
  </si>
  <si>
    <t>Site is rural in character and taken with intervening land between the settlment of Backwell would equate to a large expansion of thr village.</t>
  </si>
  <si>
    <t>site is 17.2ha excluding the overlap with site HE202012.  17.2x20=340</t>
  </si>
  <si>
    <t>• Site located within Zone A and therefore may have greater sensitivity in terms of impacts on habitat for bat foraging</t>
  </si>
  <si>
    <t>Bat consultation zone A</t>
  </si>
  <si>
    <t>Additional bat surveys may be required.</t>
  </si>
  <si>
    <t>none identified</t>
  </si>
  <si>
    <t>• NE part of site is Flood zone 3a tidal.  Future flood risk indicated to cover entire site. Wildlife site adjoins to E. Site located within Bat Zone A and therefore may have greater sensitivity in terms of impacts on habitat for bat foraging. Landscape impact identified.</t>
  </si>
  <si>
    <t>•  Built development to avoid the flood zone, potentially using land for green infrastructure/ open space. Due to indication of future flood risk, Sequential Test may be required to justify any development of site.  Consider guidance in Bat SPD and requirements for further survey work and assessment of impacts.  Consider landscape impact and whether this can be addressed through site layout.</t>
  </si>
  <si>
    <t>Top part of site indicated to be within flood zone 3 by 2125.</t>
  </si>
  <si>
    <t>Part flood zone 3a but indication of worsening risk over time;</t>
  </si>
  <si>
    <t>Flood zone 3a on most of site (parcel 2 as per CFS submission); marginal increase in risk by 2125.</t>
  </si>
  <si>
    <t>Flood zone 3a on part and site indicated to be at greater risk in future; site of new secondary school</t>
  </si>
  <si>
    <t>Flood zone 3a on part and site indicated to be at greater risk in future; part Priority Habitat</t>
  </si>
  <si>
    <t>Greenbelt; High Grade agricultural land; area of critical drainage on part; part Priority Habitat.  Southern edge of site indicated to be at risk in future.</t>
  </si>
  <si>
    <t>Green Belt. Includes small amount of FZ2/ FZ3a land towards SE corner but entire site indicated to be at risk in future.  Site detached from main settlement edge.</t>
  </si>
  <si>
    <t>Part flood zone 3a and indication of greater risk in future; High grade agricultural land</t>
  </si>
  <si>
    <t>Part flood zone 3a and indication of greater risk in future.</t>
  </si>
  <si>
    <t>Greenbelt; High Grade agricultural land; area of critical drainage on part; site designated Priority Habitat.  Site indicated to be at greater flood risk in future.</t>
  </si>
  <si>
    <t>High Grade agricultural land; area of critical drainage on part. Site indicated to be at greater flood risk in future</t>
  </si>
  <si>
    <t>• Site located within Zone A and therefore may have greater sensitivity in terms of impacts on habitat for bat foraging. • Site within or partly with a Groundwater Source Protection Zone; indication of surface water flood risk in centre of site.</t>
  </si>
  <si>
    <t>Avoid flood zone part, including area indicated to be at greater risk in future.  Unlikely to pass Sequential Test given availability of alternative land. Consideration given to how site could be integrated alongside bypass and as part of a wider strategic site.</t>
  </si>
  <si>
    <t>Part flood zone 3a and increased risk indicated in future.</t>
  </si>
  <si>
    <t>High Grade agricultural land; area of critical drainage on part; part flood zone 3 and indication of greater risk in future</t>
  </si>
  <si>
    <t>Part flood zone 3a and indication of greater risk in future</t>
  </si>
  <si>
    <t>Part flood zone 3a and indication of greater risk in the future to northern part of site.</t>
  </si>
  <si>
    <t>Part flood zone 3a and indication of greater risk in the future.</t>
  </si>
  <si>
    <t>Greenbelt; flood zone 3a; Wildlife site.; site designated Priority Habitat; reservoir flood risk indicated.</t>
  </si>
  <si>
    <t>Greenbelt; part flood zone 3a; part LGS; area of critical drainage on part; part Priority Habitat; reservoir flood risk indicated.</t>
  </si>
  <si>
    <t>Greenbelt; area of critical drainage on part; reservoir flood risk indicated on northern edge.</t>
  </si>
  <si>
    <t>Greenbelt; High Grade agricultural land; area of critical drainage on part; site within reservior flood extent.</t>
  </si>
  <si>
    <t>Flood zone 3a; part Wildlife site; site designated Priority Habitat; site indicated to have reservoir flood risk</t>
  </si>
  <si>
    <t>Flood zone 3a; part Wildlife site; area of critical drainage on part; part Priority Habitat; site indicated to have reservoir flood risk</t>
  </si>
  <si>
    <t>Part flood zone 3a; part Priority Habitat; site indicated to have reservoir flood risk</t>
  </si>
  <si>
    <t>Part flood zone 3a and indication of greater risk in future; area of critical drainage on part; part Priority Habitat; site indicated to be in reservoir flood risk extent</t>
  </si>
  <si>
    <t>High Grade agricultural land; area of critical drainage on part. Indication of greater flood risk in future; site within reservoir flood extent</t>
  </si>
  <si>
    <t>Greenbelt; part flood zone 3a; High grade agricultural land; indication of reservoir flood risk</t>
  </si>
  <si>
    <t>Indication of reservoir flood risk</t>
  </si>
  <si>
    <t>Development potential is likely to be dependant upon achiveing suitable noise levels.  This may require some buffer to be retained that would likley reduce the capacity potential of the site.  In addition, in terms of fitting in with the wider strategic development site proposed, it is considered that there is greater potential on the southern parcels where these sit adjacent to land promoted to the east.  Given the above potential is identified through the SHLAA for around 1ha of the site to the southeast corner.</t>
  </si>
  <si>
    <t>Site would not be well related to strategic opportunity</t>
  </si>
  <si>
    <t>Site submitted to PO consultation</t>
  </si>
  <si>
    <t>Site laregly within area indicated to be at risk of flooding</t>
  </si>
  <si>
    <t>Triangle to north of railway accounts for around 57ha.  This area is discounted from potential due to flood zone 2 status.  Removing central corridor indicated to be at risk of reservoir flooding, leaves around 80ha of land in two broad areas.  Assuming BDC calculation indicates around 1600 dwellings.</t>
  </si>
  <si>
    <t xml:space="preserve">Potential confined to around 4.5ha of land removing northern part indicated to be at greater flood risk in future.  </t>
  </si>
  <si>
    <t>Developer submission capacity 125</t>
  </si>
  <si>
    <t>Site submitted to PO consultation.</t>
  </si>
  <si>
    <t>Capacity confined to around 1ha of the site.</t>
  </si>
  <si>
    <t>Site has dense vegetation on front part of site against Youngwoode Lane.  Surface water corridor also runs to south of site through trees.</t>
  </si>
  <si>
    <t>Access may be required from north of site as part of a wider planned strategic site.  Avoid development to south of site and encorporate blue green corridor into any planned development.</t>
  </si>
  <si>
    <t>Capacity assumed from 2.4ha, the front part of the site.</t>
  </si>
  <si>
    <t>Capacity is calculated on that part of site broadly up to to the western extend of site HE201040 to avoid ribbon development, and also avoiding part indicated to be at greater risk in future. This equates to around 5.9ha of potential</t>
  </si>
  <si>
    <t>Land adjacent Strawberry Line, Yatton</t>
  </si>
  <si>
    <t>Proposed Strategic Gap</t>
  </si>
  <si>
    <t xml:space="preserve">Green Belt. Access would seem to imply extension of Weston Wood Road (cul de sac); highways consultation needed.  Would truncate important Green corridor from Portishead Down to Fore Hill.  Also high level of tree cover on site.   </t>
  </si>
  <si>
    <t>Green Belt, exceptional circumstances case considered weak due to size of site. Access would seem to imply extension of Weston Wood Road (cul de sac), which may require crossing some land in different  ownership.</t>
  </si>
  <si>
    <t>Extensive flood zone 3a; site designated Priority Habitat</t>
  </si>
  <si>
    <t>Landscape harm</t>
  </si>
  <si>
    <t>Priority habitat and woodland features. Considered preferable to maintain green edge to A371. Majority of site is designated Strategic Gap</t>
  </si>
  <si>
    <t>High Grade agricultural land; site indicated to be at greater flood risk in future.</t>
  </si>
  <si>
    <t>Indication of future flood risk</t>
  </si>
  <si>
    <t>Western part of site considered to have greater impact, potentially linking to caravan part to the west.  Site is also indicated to have greater flood risk in future due to sea level rise and this could affect the site access.  An alternative access may be challenging.</t>
  </si>
  <si>
    <t>Only development potential on around 2.8ha avoiding northern part of site that is indicated to be at greater flood risk in future.</t>
  </si>
  <si>
    <t>HE203024</t>
  </si>
  <si>
    <t>Land at Clevedon 5/20</t>
  </si>
  <si>
    <t>Detached</t>
  </si>
  <si>
    <t>HE20U01</t>
  </si>
  <si>
    <t>HE20U02</t>
  </si>
  <si>
    <t>HE20U03</t>
  </si>
  <si>
    <t>HE20U26</t>
  </si>
  <si>
    <t>Land off Millcross</t>
  </si>
  <si>
    <t>Land north of Churchill Avenua</t>
  </si>
  <si>
    <t>Great Western Road</t>
  </si>
  <si>
    <t>Castlewood</t>
  </si>
  <si>
    <t>Potential SPJ FZ</t>
  </si>
  <si>
    <t>Potential SPJ GB</t>
  </si>
  <si>
    <t>Sequential and Exceptions test required</t>
  </si>
  <si>
    <t>HE20U06</t>
  </si>
  <si>
    <t>Downside</t>
  </si>
  <si>
    <t>HE20U07</t>
  </si>
  <si>
    <t>Old Mill Road</t>
  </si>
  <si>
    <t>Potential</t>
  </si>
  <si>
    <t>HE20U05</t>
  </si>
  <si>
    <t>Weston College Site</t>
  </si>
  <si>
    <t>Sites at Parklands Villlage- unsure what these are?</t>
  </si>
  <si>
    <t>HE20U08</t>
  </si>
  <si>
    <t>Sunnyside Road</t>
  </si>
  <si>
    <t>HE20U09</t>
  </si>
  <si>
    <t>Locking Road car park</t>
  </si>
  <si>
    <t>HE20U10</t>
  </si>
  <si>
    <t>Dolphin Square</t>
  </si>
  <si>
    <t>HE20U11</t>
  </si>
  <si>
    <t>Gas Works</t>
  </si>
  <si>
    <t>HE20U12</t>
  </si>
  <si>
    <t>Former Bourneville School Site</t>
  </si>
  <si>
    <t>HE20U14</t>
  </si>
  <si>
    <t>Rear of Locking Road</t>
  </si>
  <si>
    <t>HE20U15</t>
  </si>
  <si>
    <t>Land at Nightingale Court</t>
  </si>
  <si>
    <t>HE20U17</t>
  </si>
  <si>
    <t>Hotels off Knightstone Road</t>
  </si>
  <si>
    <t>HE20U18</t>
  </si>
  <si>
    <t>Former Police Station</t>
  </si>
  <si>
    <t>HE20U19</t>
  </si>
  <si>
    <t>Sweat FA site</t>
  </si>
  <si>
    <t>HE20U20</t>
  </si>
  <si>
    <t>Rugby Club site</t>
  </si>
  <si>
    <t>HE20U21</t>
  </si>
  <si>
    <t>Woodspring Stadium</t>
  </si>
  <si>
    <t>HE20U22</t>
  </si>
  <si>
    <t>Former Police Depot</t>
  </si>
  <si>
    <t>HE20U23</t>
  </si>
  <si>
    <t>HE20U24</t>
  </si>
  <si>
    <t>West of Winterstoke Rd</t>
  </si>
  <si>
    <t>HE20U25</t>
  </si>
  <si>
    <t>Former TJ Hughes store</t>
  </si>
  <si>
    <t>URBAN SCHEDULES - Wolvershill Strategic Site (see Policy LP1 of Local Plan)</t>
  </si>
  <si>
    <t>Area of land minus part south of bypass *20 calculates to BDC of 675.  M5 likely to reduce potential capacity so 700 likely to be upper limit of potential.</t>
  </si>
  <si>
    <t>8.1ha, exc wildlife site.  Application of benchmark method on this part to estimate capacity.  Development assumed for eastern field parcel of c. 5.2ha.</t>
  </si>
  <si>
    <t>Site discounted - flood risk</t>
  </si>
  <si>
    <t>Site discounted - existing use</t>
  </si>
  <si>
    <t>Site discounted - not considered for residential purposes</t>
  </si>
  <si>
    <t>Site discounted - Strategic Gap</t>
  </si>
  <si>
    <t>Site discounted - ecological harm</t>
  </si>
  <si>
    <t>Site discounted - heritage harm</t>
  </si>
  <si>
    <t>Site discounted - flood risk and large part detached from main settlement</t>
  </si>
  <si>
    <t>Site discounted - access constraint</t>
  </si>
  <si>
    <t>Site discounted - existing use/ green setting</t>
  </si>
  <si>
    <t>Site discounted - AONB</t>
  </si>
  <si>
    <t>Site discounted - topography constraint</t>
  </si>
  <si>
    <t>Site discounted - landscape harm</t>
  </si>
  <si>
    <t>November 2023 SHLAA  Sites Schedules</t>
  </si>
  <si>
    <r>
      <t xml:space="preserve">This document forms part of the SHLAA November 2023 outputs and should be read alongside the SHLAA Main Report.  This document presents all sites considered through the November 2023 SHLAA.  </t>
    </r>
    <r>
      <rPr>
        <u val="single"/>
        <sz val="11"/>
        <rFont val="Century Gothic"/>
        <family val="2"/>
      </rPr>
      <t>This document is not a policy document or part of the local plan documentation.  The sites depicted are not proposed allocations, but form part of the background evidence.</t>
    </r>
  </si>
  <si>
    <t xml:space="preserve">Consider that northern part FZ 3a tidal, but mostly non-zone 3 at present.  However, indication that over the lifetime of the development, the entire site may be at higher risk according to SFRA.  Further investigation of future risk required to ascertain longer-term risk in detail.  Site or part of site currently used for sport and/or recreation - rugby ground likely to need prior relocation.  </t>
  </si>
  <si>
    <t>Flood zone 3a across north parts of site.  Extensive tree coverage on large part of site leaving an open part to the south of the buildings on site. Potential to form a part of the wider Wolvershill Strategic Location although residential may be unsuitable penind further detailed site assessment and masterplanning of the wider development.  Noise may be a constraint on development from M5.</t>
  </si>
  <si>
    <t>Potential confined to circa 0.8ha, open part of site, although residential and/ or other use suitability to be confirmed.</t>
  </si>
  <si>
    <t>Site submitted to local plan 2039 process.</t>
  </si>
  <si>
    <t>Site submitted to local plan 2039 process including CFS 2020. Site submitted to PO.</t>
  </si>
  <si>
    <t>Site submitted to local plan 2039 process. Site submitted to PO.</t>
  </si>
  <si>
    <t>Site not submitted to local plan 2039 process.</t>
  </si>
  <si>
    <t xml:space="preserve">Green belt exceptional circumstances case would be required. Unlikely to be able to pass Sequential Test. </t>
  </si>
  <si>
    <t>Site currently allocated for residential development and proposed to be carried forward for 24 units.</t>
  </si>
  <si>
    <t>This is forms part of a lareger regeneration area being considered in Portishead - the Wyndham Way Broad Location area.</t>
  </si>
  <si>
    <t>Flood zone 3 present</t>
  </si>
  <si>
    <t>Flood zone status.</t>
  </si>
  <si>
    <t>Allocation of site will require the application of the sequential and exceptions test.</t>
  </si>
  <si>
    <t>Urban site within the centre of Nailsea</t>
  </si>
  <si>
    <t>Existing buildings present.</t>
  </si>
  <si>
    <t>Part flood zone 2, future zone 3</t>
  </si>
  <si>
    <t>Part flood zone 3, future zone 3</t>
  </si>
  <si>
    <t>Future flood risk</t>
  </si>
  <si>
    <t>Site would require sequential and exceptions test</t>
  </si>
  <si>
    <t>Site is an extant allocation within the Site Allocations Plan.</t>
  </si>
  <si>
    <t>Leisuredome site</t>
  </si>
  <si>
    <t>These schedules will be regularly updated adding and refining information within to maintain an up-to-date understanding of land availability.  This information will be used to infrom consideration of planning application level, sequential test assessments for flood risk purposes.</t>
  </si>
  <si>
    <t>Part flood zone 3b on eastern half</t>
  </si>
  <si>
    <t>Part flood zone 3b</t>
  </si>
  <si>
    <t>Some overlap with SSSI</t>
  </si>
  <si>
    <t>Small part flood zone 3b; some overlap with SSSI</t>
  </si>
  <si>
    <t>Small overlap with SSSI</t>
  </si>
  <si>
    <t>Partial; site boundary close to/ overlaps Local Nature Reserve</t>
  </si>
  <si>
    <t>Scheduled Monument within site</t>
  </si>
  <si>
    <t>Site has some key constraints located closer to Nailsea leaving a triangle of land that is not well-related to the town and doesn't form a logical extension of the town into the Green belt. Scheduled monument.</t>
  </si>
  <si>
    <t>Part flood zone 3 and future zone 3.</t>
  </si>
  <si>
    <t>Future flood risk, national mapping identifies some differences in current flood zone compared to the SFRA.</t>
  </si>
  <si>
    <t>Flood zone 3a; Employment allocation; site designated Priority Habitat</t>
  </si>
  <si>
    <t>Small part Area of Critical Drainage</t>
  </si>
  <si>
    <t>Part flood zone 3 and future zone 3.  Small part Area of Critical Drainage.</t>
  </si>
  <si>
    <t>Greenbelt; part flood zone 3a; High grade agricultural land; reservoir flood risk indicated. Small part Area of Critical Drainage.</t>
  </si>
  <si>
    <t>Part flood zone 3a; High grade agricultural land; part Priority Habitat. Small part Area of Critical Drainage.</t>
  </si>
  <si>
    <t>Flood zone 3a; High grade agricultural land; part Priority Habitat; reservoir flood risk indicated. Northern part of site is a wildlife site.</t>
  </si>
  <si>
    <t>Part flood zone 3, future zone 3. Small part Area of Critical Drainage. Wildlife site adjacent to site.</t>
  </si>
  <si>
    <t>Flood zone 3a but indication of worsening risk over time; part Priority Habitat. Reservoir flood risk indicated. Wildlife site adjacent to site.</t>
  </si>
  <si>
    <t>Part flood zone 3a and greater part of site indicated to be at greater risk in future; area of critical drainage on part; part Priority Habitat. Wildlife site adjacent to site.</t>
  </si>
  <si>
    <t>Greenbelt, and risk of flooding to north of site indicated in future. Site indicated to be within reservoir flood extent. Wildlife site adjacent to site.</t>
  </si>
  <si>
    <t>Part flood zone 3a and increased risk indicated in future; part Priority Habitat. Site within reservoir flood extent. Part wildlife site.</t>
  </si>
  <si>
    <t>Area of critical drainage on part; part Priority Habitat; western edge of site indicated to be at greater flood risk in future.  Adjacent to wildlife site.</t>
  </si>
  <si>
    <t>Part Priority Habitat, part wildlife site.</t>
  </si>
  <si>
    <t>Part flood zone 3a and indication of marginal greater risk in future on eastern edge of site; area of critical drainage on part; part Priority Habitat; site indicated to hsve eastern edge in reservoir flood risk extent. Part wildlife site.</t>
  </si>
  <si>
    <t>High Grade agricultural land; area of critical drainage on part; part Priority Habitat. Part wildlife site.</t>
  </si>
  <si>
    <t>Area of critical drainage on part; part Priority Habitat; site indicated to be in reservoir flood risk extent. Adjacent to wildlife site.</t>
  </si>
  <si>
    <t>Flood zone 3a.; site designated Priority Habitat. Adjacent to wildlife site.</t>
  </si>
  <si>
    <t>Indication of greater risk of flooding in future to northern part of site. Small part of site on the northern edge designated as Priority Habitat. Adjacent to wildlife site.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</si>
</sst>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0.0"/>
    <numFmt numFmtId="166" formatCode="0.0000"/>
    <numFmt numFmtId="167" formatCode="0.000"/>
    <numFmt numFmtId="168" formatCode="0.00000000"/>
    <numFmt numFmtId="169" formatCode="0.0000000"/>
    <numFmt numFmtId="170" formatCode="0.000000"/>
    <numFmt numFmtId="171" formatCode="0.00000"/>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b/>
      <sz val="10"/>
      <name val="Arial"/>
      <family val="2"/>
    </font>
    <font>
      <sz val="8"/>
      <name val="Arial"/>
      <family val="2"/>
    </font>
    <font>
      <sz val="16"/>
      <name val="Arial"/>
      <family val="2"/>
    </font>
    <font>
      <b/>
      <sz val="11"/>
      <name val="Century Gothic"/>
      <family val="2"/>
    </font>
    <font>
      <sz val="11"/>
      <name val="Century Gothic"/>
      <family val="2"/>
    </font>
    <font>
      <u val="single"/>
      <sz val="11"/>
      <name val="Century Gothic"/>
      <family val="2"/>
    </font>
    <font>
      <sz val="11"/>
      <name val="Symbol"/>
      <family val="1"/>
    </font>
    <font>
      <sz val="7"/>
      <name val="Times New Roman"/>
      <family val="1"/>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5"/>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0"/>
      <color indexed="17"/>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0"/>
      <color rgb="FF00B05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92D050"/>
        <bgColor indexed="64"/>
      </patternFill>
    </fill>
    <fill>
      <patternFill patternType="solid">
        <fgColor indexed="26"/>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0">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0" fillId="0" borderId="10" xfId="0" applyNumberFormat="1" applyFont="1" applyFill="1" applyBorder="1" applyAlignment="1" applyProtection="1">
      <alignment/>
      <protection/>
    </xf>
    <xf numFmtId="0" fontId="0" fillId="0" borderId="10" xfId="0" applyFill="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1" xfId="0" applyNumberFormat="1" applyFont="1" applyFill="1" applyBorder="1" applyAlignment="1" applyProtection="1">
      <alignment/>
      <protection/>
    </xf>
    <xf numFmtId="0" fontId="0" fillId="0" borderId="11" xfId="0" applyBorder="1" applyAlignment="1">
      <alignment/>
    </xf>
    <xf numFmtId="0" fontId="0" fillId="0" borderId="11" xfId="0" applyBorder="1" applyAlignment="1">
      <alignment wrapText="1"/>
    </xf>
    <xf numFmtId="0" fontId="0" fillId="0" borderId="10" xfId="0" applyBorder="1" applyAlignment="1">
      <alignment horizontal="center"/>
    </xf>
    <xf numFmtId="1" fontId="0" fillId="0" borderId="10" xfId="0" applyNumberFormat="1" applyBorder="1" applyAlignment="1">
      <alignment horizontal="center"/>
    </xf>
    <xf numFmtId="0" fontId="0" fillId="0" borderId="10" xfId="0" applyNumberFormat="1" applyFont="1" applyFill="1" applyBorder="1" applyAlignment="1" applyProtection="1">
      <alignment horizontal="center"/>
      <protection/>
    </xf>
    <xf numFmtId="0" fontId="0" fillId="0" borderId="10" xfId="0" applyBorder="1" applyAlignment="1">
      <alignment vertical="top" wrapText="1"/>
    </xf>
    <xf numFmtId="0" fontId="0" fillId="0" borderId="10" xfId="0" applyFont="1" applyBorder="1" applyAlignment="1">
      <alignment vertical="top" wrapText="1"/>
    </xf>
    <xf numFmtId="0" fontId="0" fillId="0" borderId="0" xfId="0" applyAlignment="1">
      <alignment vertical="top" wrapText="1"/>
    </xf>
    <xf numFmtId="0" fontId="48" fillId="0" borderId="10" xfId="0" applyFont="1" applyBorder="1" applyAlignment="1">
      <alignment vertical="top" wrapText="1"/>
    </xf>
    <xf numFmtId="0" fontId="0" fillId="0" borderId="10" xfId="0" applyFont="1" applyBorder="1" applyAlignment="1">
      <alignment wrapText="1"/>
    </xf>
    <xf numFmtId="0" fontId="0" fillId="33" borderId="10" xfId="0" applyFont="1" applyFill="1" applyBorder="1" applyAlignment="1">
      <alignment wrapText="1"/>
    </xf>
    <xf numFmtId="0" fontId="1" fillId="5" borderId="10" xfId="0" applyFont="1" applyFill="1" applyBorder="1" applyAlignment="1">
      <alignment wrapText="1"/>
    </xf>
    <xf numFmtId="1" fontId="0" fillId="0" borderId="11" xfId="0" applyNumberFormat="1" applyBorder="1" applyAlignment="1">
      <alignment horizontal="center"/>
    </xf>
    <xf numFmtId="0" fontId="0" fillId="0" borderId="10" xfId="0" applyFont="1" applyBorder="1" applyAlignment="1">
      <alignment/>
    </xf>
    <xf numFmtId="0" fontId="0" fillId="0" borderId="10" xfId="0" applyFont="1" applyBorder="1" applyAlignment="1">
      <alignment vertical="top" wrapText="1"/>
    </xf>
    <xf numFmtId="0" fontId="0" fillId="0" borderId="10" xfId="0" applyFill="1" applyBorder="1" applyAlignment="1">
      <alignment vertical="top" wrapText="1"/>
    </xf>
    <xf numFmtId="0" fontId="0" fillId="34" borderId="10" xfId="0" applyFont="1" applyFill="1" applyBorder="1" applyAlignment="1">
      <alignment wrapText="1"/>
    </xf>
    <xf numFmtId="0" fontId="0" fillId="0" borderId="0" xfId="0" applyFont="1" applyAlignment="1">
      <alignment vertical="top" wrapText="1"/>
    </xf>
    <xf numFmtId="0" fontId="0" fillId="0" borderId="0" xfId="0" applyFont="1" applyAlignment="1">
      <alignment/>
    </xf>
    <xf numFmtId="0" fontId="1" fillId="3" borderId="10" xfId="0" applyFont="1" applyFill="1" applyBorder="1" applyAlignment="1">
      <alignment/>
    </xf>
    <xf numFmtId="0" fontId="1" fillId="6" borderId="10" xfId="0" applyFont="1" applyFill="1" applyBorder="1" applyAlignment="1">
      <alignment wrapText="1"/>
    </xf>
    <xf numFmtId="0" fontId="1" fillId="7" borderId="10" xfId="0" applyFont="1" applyFill="1" applyBorder="1" applyAlignment="1">
      <alignment wrapText="1"/>
    </xf>
    <xf numFmtId="0" fontId="1" fillId="3" borderId="10" xfId="0" applyFont="1" applyFill="1" applyBorder="1" applyAlignment="1">
      <alignment wrapText="1"/>
    </xf>
    <xf numFmtId="0" fontId="0" fillId="0" borderId="10" xfId="0" applyFont="1" applyBorder="1" applyAlignment="1">
      <alignment horizontal="center" vertical="top" wrapText="1"/>
    </xf>
    <xf numFmtId="0" fontId="0" fillId="0" borderId="10" xfId="0" applyFont="1" applyBorder="1" applyAlignment="1">
      <alignment horizontal="center"/>
    </xf>
    <xf numFmtId="0" fontId="0" fillId="0" borderId="0" xfId="0" applyBorder="1" applyAlignment="1">
      <alignment/>
    </xf>
    <xf numFmtId="0" fontId="0" fillId="0" borderId="10" xfId="0"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horizontal="center"/>
    </xf>
    <xf numFmtId="0" fontId="0" fillId="0" borderId="10" xfId="0" applyFont="1" applyFill="1" applyBorder="1" applyAlignment="1">
      <alignment/>
    </xf>
    <xf numFmtId="0" fontId="0" fillId="0" borderId="10" xfId="0" applyFont="1" applyBorder="1" applyAlignment="1">
      <alignment/>
    </xf>
    <xf numFmtId="0" fontId="0" fillId="0" borderId="10" xfId="0" applyNumberFormat="1" applyFont="1" applyFill="1" applyBorder="1" applyAlignment="1" applyProtection="1">
      <alignment wrapText="1"/>
      <protection/>
    </xf>
    <xf numFmtId="165" fontId="0" fillId="0" borderId="11" xfId="0" applyNumberFormat="1" applyFont="1" applyFill="1" applyBorder="1" applyAlignment="1" applyProtection="1">
      <alignment horizontal="center"/>
      <protection/>
    </xf>
    <xf numFmtId="165" fontId="0" fillId="0" borderId="10" xfId="0" applyNumberFormat="1" applyFont="1" applyFill="1" applyBorder="1" applyAlignment="1" applyProtection="1">
      <alignment horizontal="center"/>
      <protection/>
    </xf>
    <xf numFmtId="165" fontId="0" fillId="0" borderId="10" xfId="0" applyNumberFormat="1" applyFill="1" applyBorder="1" applyAlignment="1">
      <alignment horizontal="center"/>
    </xf>
    <xf numFmtId="0" fontId="0" fillId="0" borderId="11" xfId="0" applyBorder="1" applyAlignment="1">
      <alignment horizontal="center"/>
    </xf>
    <xf numFmtId="1" fontId="0" fillId="0" borderId="10" xfId="0" applyNumberFormat="1" applyFont="1" applyBorder="1" applyAlignment="1">
      <alignment horizontal="center"/>
    </xf>
    <xf numFmtId="165" fontId="0" fillId="0" borderId="10" xfId="0" applyNumberFormat="1" applyFill="1" applyBorder="1" applyAlignment="1">
      <alignment horizontal="center" vertical="top" wrapText="1"/>
    </xf>
    <xf numFmtId="165" fontId="0" fillId="0" borderId="10" xfId="0" applyNumberFormat="1" applyBorder="1" applyAlignment="1">
      <alignment horizontal="center" vertical="top" wrapText="1"/>
    </xf>
    <xf numFmtId="0" fontId="0" fillId="0" borderId="10" xfId="0" applyBorder="1" applyAlignment="1">
      <alignment horizontal="center" vertical="top" wrapText="1"/>
    </xf>
    <xf numFmtId="1" fontId="0" fillId="0" borderId="10" xfId="0" applyNumberFormat="1" applyBorder="1" applyAlignment="1">
      <alignment horizontal="center" wrapText="1"/>
    </xf>
    <xf numFmtId="1" fontId="0" fillId="0" borderId="10" xfId="0" applyNumberForma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Font="1" applyBorder="1" applyAlignment="1">
      <alignment horizontal="center" wrapText="1"/>
    </xf>
    <xf numFmtId="165" fontId="0" fillId="0" borderId="10" xfId="0" applyNumberFormat="1" applyFont="1" applyFill="1" applyBorder="1" applyAlignment="1">
      <alignment horizontal="center" wrapText="1"/>
    </xf>
    <xf numFmtId="0" fontId="0" fillId="0" borderId="11" xfId="0" applyNumberFormat="1" applyFont="1" applyFill="1" applyBorder="1" applyAlignment="1" applyProtection="1">
      <alignment wrapText="1"/>
      <protection/>
    </xf>
    <xf numFmtId="0" fontId="3" fillId="0" borderId="0" xfId="0" applyFont="1" applyAlignment="1">
      <alignment/>
    </xf>
    <xf numFmtId="0" fontId="4" fillId="0" borderId="0" xfId="0" applyFont="1" applyAlignment="1">
      <alignment vertical="center"/>
    </xf>
    <xf numFmtId="0" fontId="5" fillId="0" borderId="0" xfId="0" applyFont="1" applyAlignment="1">
      <alignment vertical="center"/>
    </xf>
    <xf numFmtId="0" fontId="40" fillId="0" borderId="0" xfId="53" applyAlignment="1">
      <alignment vertical="center"/>
    </xf>
    <xf numFmtId="0" fontId="7" fillId="0" borderId="0" xfId="0" applyFont="1" applyAlignment="1">
      <alignment horizontal="left" vertical="center" indent="4"/>
    </xf>
    <xf numFmtId="0" fontId="6" fillId="0" borderId="0" xfId="0" applyFont="1" applyAlignment="1">
      <alignment vertical="center"/>
    </xf>
    <xf numFmtId="3" fontId="0" fillId="0" borderId="10" xfId="0" applyNumberFormat="1" applyFill="1" applyBorder="1" applyAlignment="1">
      <alignment horizontal="center"/>
    </xf>
    <xf numFmtId="3" fontId="0" fillId="0" borderId="11" xfId="0" applyNumberFormat="1" applyBorder="1" applyAlignment="1">
      <alignment horizontal="center"/>
    </xf>
    <xf numFmtId="0" fontId="0" fillId="0" borderId="10" xfId="0" applyFont="1" applyFill="1" applyBorder="1" applyAlignment="1">
      <alignment/>
    </xf>
    <xf numFmtId="0" fontId="0" fillId="35" borderId="10" xfId="0" applyFill="1" applyBorder="1" applyAlignment="1">
      <alignment/>
    </xf>
    <xf numFmtId="0" fontId="0" fillId="36" borderId="10" xfId="0" applyFill="1" applyBorder="1" applyAlignment="1">
      <alignment/>
    </xf>
    <xf numFmtId="0" fontId="0" fillId="36" borderId="10" xfId="0" applyFill="1" applyBorder="1" applyAlignment="1">
      <alignment wrapText="1"/>
    </xf>
    <xf numFmtId="0" fontId="0" fillId="0" borderId="10" xfId="0" applyFont="1" applyFill="1" applyBorder="1" applyAlignment="1">
      <alignment horizontal="center"/>
    </xf>
    <xf numFmtId="0" fontId="0" fillId="0" borderId="0" xfId="0" applyAlignment="1">
      <alignment horizontal="center"/>
    </xf>
    <xf numFmtId="2" fontId="0" fillId="0" borderId="10" xfId="0" applyNumberFormat="1" applyBorder="1" applyAlignment="1">
      <alignment horizontal="center"/>
    </xf>
    <xf numFmtId="0" fontId="0" fillId="36" borderId="1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p.n-somerset.gov.uk/Regulation19SHLAA2022.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3" sqref="A3"/>
    </sheetView>
  </sheetViews>
  <sheetFormatPr defaultColWidth="9.140625" defaultRowHeight="12.75"/>
  <sheetData>
    <row r="1" ht="13.5">
      <c r="A1" s="55" t="s">
        <v>584</v>
      </c>
    </row>
    <row r="2" ht="13.5">
      <c r="A2" s="56" t="s">
        <v>585</v>
      </c>
    </row>
    <row r="3" ht="12.75">
      <c r="A3" s="57" t="s">
        <v>381</v>
      </c>
    </row>
    <row r="4" ht="13.5">
      <c r="A4" s="56" t="s">
        <v>382</v>
      </c>
    </row>
    <row r="5" ht="13.5">
      <c r="A5" s="58" t="s">
        <v>383</v>
      </c>
    </row>
    <row r="6" ht="13.5">
      <c r="A6" s="58" t="s">
        <v>384</v>
      </c>
    </row>
    <row r="7" ht="13.5">
      <c r="A7" s="58" t="s">
        <v>385</v>
      </c>
    </row>
    <row r="8" ht="13.5">
      <c r="A8" s="58" t="s">
        <v>386</v>
      </c>
    </row>
    <row r="9" ht="13.5">
      <c r="A9" s="58" t="s">
        <v>387</v>
      </c>
    </row>
    <row r="10" ht="13.5">
      <c r="A10" s="58" t="s">
        <v>388</v>
      </c>
    </row>
    <row r="11" ht="13.5">
      <c r="A11" s="58" t="s">
        <v>389</v>
      </c>
    </row>
    <row r="12" ht="13.5">
      <c r="A12" s="58" t="s">
        <v>390</v>
      </c>
    </row>
    <row r="13" ht="13.5">
      <c r="A13" s="58" t="s">
        <v>391</v>
      </c>
    </row>
    <row r="14" ht="13.5">
      <c r="A14" s="58" t="s">
        <v>392</v>
      </c>
    </row>
    <row r="15" ht="13.5">
      <c r="A15" s="58" t="s">
        <v>393</v>
      </c>
    </row>
    <row r="16" ht="13.5">
      <c r="A16" s="58" t="s">
        <v>394</v>
      </c>
    </row>
    <row r="17" ht="13.5">
      <c r="A17" s="58" t="s">
        <v>395</v>
      </c>
    </row>
    <row r="18" ht="13.5">
      <c r="A18" s="56"/>
    </row>
    <row r="19" ht="13.5">
      <c r="A19" s="56" t="s">
        <v>396</v>
      </c>
    </row>
    <row r="20" ht="13.5">
      <c r="A20" s="59" t="s">
        <v>607</v>
      </c>
    </row>
    <row r="21" ht="13.5">
      <c r="A21" s="56"/>
    </row>
    <row r="22" ht="13.5">
      <c r="A22" s="56"/>
    </row>
    <row r="23" ht="13.5">
      <c r="A23" s="56"/>
    </row>
    <row r="24" ht="13.5">
      <c r="A24" s="56"/>
    </row>
    <row r="25" ht="13.5">
      <c r="A25" s="56"/>
    </row>
    <row r="26" ht="13.5">
      <c r="A26" s="56"/>
    </row>
    <row r="27" ht="13.5">
      <c r="A27" s="56"/>
    </row>
    <row r="28" ht="13.5">
      <c r="A28" s="56"/>
    </row>
    <row r="29" ht="13.5">
      <c r="A29" s="56"/>
    </row>
    <row r="30" ht="13.5">
      <c r="A30" s="56"/>
    </row>
  </sheetData>
  <sheetProtection/>
  <hyperlinks>
    <hyperlink ref="A3" r:id="rId1" display="See online mapping where sites can be viewed in greater detail.  "/>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16"/>
  <sheetViews>
    <sheetView zoomScale="85" zoomScaleNormal="85" zoomScalePageLayoutView="0" workbookViewId="0" topLeftCell="B1">
      <pane ySplit="3" topLeftCell="A14" activePane="bottomLeft" state="frozen"/>
      <selection pane="topLeft" activeCell="A1" sqref="A1"/>
      <selection pane="bottomLeft" activeCell="H4" sqref="H4"/>
    </sheetView>
  </sheetViews>
  <sheetFormatPr defaultColWidth="9.140625" defaultRowHeight="12.75"/>
  <cols>
    <col min="1" max="1" width="14.28125" style="0" bestFit="1" customWidth="1"/>
    <col min="2" max="2" width="33.00390625" style="0" bestFit="1" customWidth="1"/>
    <col min="3" max="3" width="16.421875" style="0" customWidth="1"/>
    <col min="4" max="4" width="22.140625" style="0" customWidth="1"/>
    <col min="5" max="5" width="17.28125" style="0" customWidth="1"/>
    <col min="6" max="6" width="15.00390625" style="0" customWidth="1"/>
    <col min="7" max="7" width="16.57421875" style="0" customWidth="1"/>
    <col min="8" max="8" width="20.7109375" style="0" customWidth="1"/>
    <col min="9" max="9" width="24.7109375" style="0" customWidth="1"/>
    <col min="10" max="11" width="27.421875" style="0" customWidth="1"/>
    <col min="12" max="14" width="8.8515625" style="0" customWidth="1"/>
    <col min="15" max="15" width="15.57421875" style="0" bestFit="1" customWidth="1"/>
    <col min="19" max="19" width="14.7109375" style="0" customWidth="1"/>
  </cols>
  <sheetData>
    <row r="1" ht="34.5" customHeight="1">
      <c r="A1" s="54" t="s">
        <v>375</v>
      </c>
    </row>
    <row r="3" spans="1:15" ht="78.75">
      <c r="A3" s="27" t="s">
        <v>234</v>
      </c>
      <c r="B3" s="27" t="s">
        <v>235</v>
      </c>
      <c r="C3" s="27" t="s">
        <v>236</v>
      </c>
      <c r="D3" s="28" t="s">
        <v>237</v>
      </c>
      <c r="E3" s="28" t="s">
        <v>277</v>
      </c>
      <c r="F3" s="28" t="s">
        <v>94</v>
      </c>
      <c r="G3" s="28" t="s">
        <v>95</v>
      </c>
      <c r="H3" s="28" t="s">
        <v>278</v>
      </c>
      <c r="I3" s="29" t="s">
        <v>279</v>
      </c>
      <c r="J3" s="29" t="s">
        <v>348</v>
      </c>
      <c r="K3" s="30" t="s">
        <v>280</v>
      </c>
      <c r="L3" s="28" t="s">
        <v>179</v>
      </c>
      <c r="M3" s="28" t="s">
        <v>160</v>
      </c>
      <c r="N3" s="28" t="s">
        <v>281</v>
      </c>
      <c r="O3" s="19" t="s">
        <v>282</v>
      </c>
    </row>
    <row r="4" spans="1:15" ht="198">
      <c r="A4" s="21" t="s">
        <v>37</v>
      </c>
      <c r="B4" s="21" t="s">
        <v>80</v>
      </c>
      <c r="C4" s="31">
        <v>199.7</v>
      </c>
      <c r="D4" s="22" t="s">
        <v>220</v>
      </c>
      <c r="E4" s="44">
        <v>3502</v>
      </c>
      <c r="F4" s="17" t="s">
        <v>223</v>
      </c>
      <c r="G4" s="17" t="s">
        <v>623</v>
      </c>
      <c r="H4" s="17" t="s">
        <v>230</v>
      </c>
      <c r="I4" s="22" t="s">
        <v>299</v>
      </c>
      <c r="J4" s="22" t="s">
        <v>373</v>
      </c>
      <c r="K4" s="2" t="s">
        <v>402</v>
      </c>
      <c r="L4" s="32"/>
      <c r="M4" s="32">
        <v>2500</v>
      </c>
      <c r="N4" s="32"/>
      <c r="O4" s="18" t="s">
        <v>572</v>
      </c>
    </row>
    <row r="5" spans="1:15" ht="198">
      <c r="A5" s="21" t="s">
        <v>164</v>
      </c>
      <c r="B5" s="21" t="s">
        <v>165</v>
      </c>
      <c r="C5" s="32">
        <v>10.06</v>
      </c>
      <c r="D5" s="22" t="s">
        <v>220</v>
      </c>
      <c r="E5" s="44">
        <v>201.20000000000002</v>
      </c>
      <c r="F5" s="17" t="s">
        <v>224</v>
      </c>
      <c r="G5" s="17" t="s">
        <v>225</v>
      </c>
      <c r="H5" s="17" t="s">
        <v>231</v>
      </c>
      <c r="I5" s="17" t="s">
        <v>283</v>
      </c>
      <c r="J5" s="17" t="s">
        <v>300</v>
      </c>
      <c r="K5" s="2" t="s">
        <v>289</v>
      </c>
      <c r="L5" s="32"/>
      <c r="M5" s="32"/>
      <c r="N5" s="32"/>
      <c r="O5" s="18" t="s">
        <v>573</v>
      </c>
    </row>
    <row r="6" spans="1:15" ht="39">
      <c r="A6" s="21" t="s">
        <v>43</v>
      </c>
      <c r="B6" s="21" t="s">
        <v>13</v>
      </c>
      <c r="C6" s="32">
        <v>16.92</v>
      </c>
      <c r="D6" s="22" t="s">
        <v>220</v>
      </c>
      <c r="E6" s="44">
        <v>338.40000000000003</v>
      </c>
      <c r="F6" s="21" t="s">
        <v>222</v>
      </c>
      <c r="G6" s="17" t="s">
        <v>226</v>
      </c>
      <c r="H6" s="17"/>
      <c r="I6" s="22" t="s">
        <v>209</v>
      </c>
      <c r="J6" s="22" t="s">
        <v>317</v>
      </c>
      <c r="K6" s="2" t="s">
        <v>411</v>
      </c>
      <c r="L6" s="32"/>
      <c r="M6" s="32"/>
      <c r="N6" s="32"/>
      <c r="O6" s="18" t="s">
        <v>572</v>
      </c>
    </row>
    <row r="7" spans="1:15" ht="250.5">
      <c r="A7" s="21" t="s">
        <v>52</v>
      </c>
      <c r="B7" s="17" t="s">
        <v>6</v>
      </c>
      <c r="C7" s="32">
        <v>3.46</v>
      </c>
      <c r="D7" s="22" t="s">
        <v>220</v>
      </c>
      <c r="E7" s="44">
        <v>103.79999999999998</v>
      </c>
      <c r="F7" s="21"/>
      <c r="G7" s="17" t="s">
        <v>227</v>
      </c>
      <c r="H7" s="17" t="s">
        <v>232</v>
      </c>
      <c r="I7" s="17" t="s">
        <v>374</v>
      </c>
      <c r="J7" s="22" t="s">
        <v>301</v>
      </c>
      <c r="K7" s="2" t="s">
        <v>290</v>
      </c>
      <c r="L7" s="31" t="s">
        <v>330</v>
      </c>
      <c r="M7" s="32"/>
      <c r="N7" s="44">
        <v>20</v>
      </c>
      <c r="O7" s="65" t="s">
        <v>528</v>
      </c>
    </row>
    <row r="8" spans="1:15" ht="66">
      <c r="A8" s="21" t="s">
        <v>26</v>
      </c>
      <c r="B8" s="17" t="s">
        <v>11</v>
      </c>
      <c r="C8" s="31">
        <v>9.51</v>
      </c>
      <c r="D8" s="22" t="s">
        <v>220</v>
      </c>
      <c r="E8" s="44">
        <v>285.3</v>
      </c>
      <c r="F8" s="21" t="s">
        <v>221</v>
      </c>
      <c r="G8" s="17" t="s">
        <v>618</v>
      </c>
      <c r="H8" s="21"/>
      <c r="I8" s="22" t="s">
        <v>208</v>
      </c>
      <c r="J8" s="22" t="s">
        <v>317</v>
      </c>
      <c r="K8" s="2" t="s">
        <v>402</v>
      </c>
      <c r="L8" s="32"/>
      <c r="M8" s="32">
        <v>186</v>
      </c>
      <c r="N8" s="32"/>
      <c r="O8" s="18" t="s">
        <v>572</v>
      </c>
    </row>
    <row r="9" spans="1:15" ht="92.25">
      <c r="A9" s="21" t="s">
        <v>58</v>
      </c>
      <c r="B9" s="17" t="s">
        <v>158</v>
      </c>
      <c r="C9" s="32">
        <v>6.14</v>
      </c>
      <c r="D9" s="22" t="s">
        <v>220</v>
      </c>
      <c r="E9" s="44">
        <v>184.2</v>
      </c>
      <c r="F9" s="21" t="s">
        <v>222</v>
      </c>
      <c r="G9" s="17" t="s">
        <v>228</v>
      </c>
      <c r="H9" s="17" t="s">
        <v>233</v>
      </c>
      <c r="I9" s="22" t="s">
        <v>284</v>
      </c>
      <c r="J9" s="22" t="s">
        <v>347</v>
      </c>
      <c r="K9" s="2" t="s">
        <v>290</v>
      </c>
      <c r="L9" s="31"/>
      <c r="M9" s="32"/>
      <c r="N9" s="32"/>
      <c r="O9" s="18" t="s">
        <v>572</v>
      </c>
    </row>
    <row r="10" spans="1:15" ht="52.5">
      <c r="A10" s="21" t="s">
        <v>59</v>
      </c>
      <c r="B10" s="17" t="s">
        <v>15</v>
      </c>
      <c r="C10" s="32">
        <v>5.12</v>
      </c>
      <c r="D10" s="22" t="s">
        <v>220</v>
      </c>
      <c r="E10" s="44">
        <v>153.6</v>
      </c>
      <c r="F10" s="21" t="s">
        <v>222</v>
      </c>
      <c r="G10" s="17" t="s">
        <v>229</v>
      </c>
      <c r="H10" s="21"/>
      <c r="I10" s="22" t="s">
        <v>302</v>
      </c>
      <c r="J10" s="22" t="s">
        <v>317</v>
      </c>
      <c r="K10" s="2" t="s">
        <v>290</v>
      </c>
      <c r="L10" s="31"/>
      <c r="M10" s="32"/>
      <c r="N10" s="32"/>
      <c r="O10" s="18" t="s">
        <v>572</v>
      </c>
    </row>
    <row r="11" spans="1:15" ht="52.5">
      <c r="A11" s="62" t="s">
        <v>516</v>
      </c>
      <c r="B11" s="17" t="s">
        <v>517</v>
      </c>
      <c r="C11" s="32">
        <v>0.64</v>
      </c>
      <c r="D11" s="22"/>
      <c r="E11" s="44"/>
      <c r="F11" s="21"/>
      <c r="G11" s="17"/>
      <c r="H11" s="21"/>
      <c r="I11" s="22" t="s">
        <v>518</v>
      </c>
      <c r="J11" s="22"/>
      <c r="K11" s="2"/>
      <c r="L11" s="31"/>
      <c r="M11" s="32"/>
      <c r="N11" s="32"/>
      <c r="O11" s="18" t="s">
        <v>574</v>
      </c>
    </row>
    <row r="12" spans="1:15" ht="26.25">
      <c r="A12" s="63" t="s">
        <v>519</v>
      </c>
      <c r="B12" s="63" t="s">
        <v>523</v>
      </c>
      <c r="C12" s="32">
        <v>1.1</v>
      </c>
      <c r="D12" s="21"/>
      <c r="E12" s="21"/>
      <c r="F12" s="21"/>
      <c r="G12" s="21" t="s">
        <v>96</v>
      </c>
      <c r="H12" s="21"/>
      <c r="I12" s="21" t="s">
        <v>342</v>
      </c>
      <c r="J12" s="17" t="s">
        <v>529</v>
      </c>
      <c r="K12" s="21"/>
      <c r="L12" s="32"/>
      <c r="M12" s="66"/>
      <c r="N12" s="36">
        <v>67</v>
      </c>
      <c r="O12" s="64" t="s">
        <v>527</v>
      </c>
    </row>
    <row r="13" spans="1:15" ht="26.25">
      <c r="A13" s="1" t="s">
        <v>520</v>
      </c>
      <c r="B13" s="1" t="s">
        <v>524</v>
      </c>
      <c r="C13" s="32">
        <v>1.1</v>
      </c>
      <c r="D13" s="1"/>
      <c r="E13" s="1"/>
      <c r="F13" s="1"/>
      <c r="G13" s="21" t="s">
        <v>96</v>
      </c>
      <c r="H13" s="1"/>
      <c r="I13" s="21" t="s">
        <v>342</v>
      </c>
      <c r="J13" s="17" t="s">
        <v>529</v>
      </c>
      <c r="K13" s="1"/>
      <c r="L13" s="1"/>
      <c r="M13" s="4"/>
      <c r="N13" s="36">
        <v>44</v>
      </c>
      <c r="O13" s="64" t="s">
        <v>527</v>
      </c>
    </row>
    <row r="14" spans="1:15" ht="26.25">
      <c r="A14" s="63" t="s">
        <v>521</v>
      </c>
      <c r="B14" s="63" t="s">
        <v>525</v>
      </c>
      <c r="C14" s="10">
        <v>0.26</v>
      </c>
      <c r="D14" s="1"/>
      <c r="E14" s="1"/>
      <c r="F14" s="1"/>
      <c r="G14" s="21" t="s">
        <v>96</v>
      </c>
      <c r="H14" s="1"/>
      <c r="I14" s="21" t="s">
        <v>342</v>
      </c>
      <c r="J14" s="17" t="s">
        <v>529</v>
      </c>
      <c r="K14" s="1"/>
      <c r="L14" s="1"/>
      <c r="M14" s="4"/>
      <c r="N14" s="36">
        <v>39</v>
      </c>
      <c r="O14" s="64" t="s">
        <v>527</v>
      </c>
    </row>
    <row r="15" spans="1:15" ht="26.25">
      <c r="A15" s="63" t="s">
        <v>522</v>
      </c>
      <c r="B15" s="63" t="s">
        <v>526</v>
      </c>
      <c r="C15" s="10">
        <v>4.23</v>
      </c>
      <c r="D15" s="1"/>
      <c r="E15" s="1"/>
      <c r="F15" s="1"/>
      <c r="G15" s="21" t="s">
        <v>96</v>
      </c>
      <c r="H15" s="1"/>
      <c r="I15" s="21" t="s">
        <v>342</v>
      </c>
      <c r="J15" s="17" t="s">
        <v>529</v>
      </c>
      <c r="K15" s="1"/>
      <c r="L15" s="1"/>
      <c r="M15" s="4"/>
      <c r="N15" s="36">
        <v>120</v>
      </c>
      <c r="O15" s="64" t="s">
        <v>527</v>
      </c>
    </row>
    <row r="16" ht="12.75">
      <c r="N16" s="67">
        <f>SUM(N4:N15)</f>
        <v>290</v>
      </c>
    </row>
  </sheetData>
  <sheetProtection/>
  <printOptions/>
  <pageMargins left="0.25" right="0.25" top="0.75" bottom="0.75" header="0.3" footer="0.3"/>
  <pageSetup fitToHeight="0" fitToWidth="1" horizontalDpi="600" verticalDpi="600" orientation="landscape" paperSize="8" scale="66"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19"/>
  <sheetViews>
    <sheetView zoomScale="70" zoomScaleNormal="70" zoomScalePageLayoutView="0" workbookViewId="0" topLeftCell="A16">
      <pane xSplit="1" topLeftCell="B1" activePane="topRight" state="frozen"/>
      <selection pane="topLeft" activeCell="B1" sqref="B1"/>
      <selection pane="topRight" activeCell="G14" sqref="G14"/>
    </sheetView>
  </sheetViews>
  <sheetFormatPr defaultColWidth="9.140625" defaultRowHeight="12.75"/>
  <cols>
    <col min="1" max="1" width="11.8515625" style="0" customWidth="1"/>
    <col min="2" max="2" width="21.28125" style="0" customWidth="1"/>
    <col min="3" max="3" width="10.7109375" style="0" customWidth="1"/>
    <col min="4" max="4" width="13.7109375" style="0" customWidth="1"/>
    <col min="5" max="5" width="14.8515625" style="0" customWidth="1"/>
    <col min="6" max="6" width="15.140625" style="0" customWidth="1"/>
    <col min="7" max="7" width="18.8515625" style="0" customWidth="1"/>
    <col min="8" max="8" width="27.57421875" style="0" customWidth="1"/>
    <col min="9" max="11" width="14.28125" style="0" customWidth="1"/>
    <col min="12" max="12" width="18.28125" style="0" customWidth="1"/>
    <col min="13" max="13" width="10.7109375" style="0" customWidth="1"/>
    <col min="14" max="14" width="18.7109375" style="0" customWidth="1"/>
    <col min="15" max="15" width="13.00390625" style="0" customWidth="1"/>
    <col min="16" max="16" width="14.421875" style="0" customWidth="1"/>
    <col min="17" max="17" width="8.421875" style="0" customWidth="1"/>
  </cols>
  <sheetData>
    <row r="1" ht="34.5" customHeight="1">
      <c r="A1" s="54" t="s">
        <v>569</v>
      </c>
    </row>
    <row r="3" spans="1:15" ht="78.75">
      <c r="A3" s="27" t="s">
        <v>234</v>
      </c>
      <c r="B3" s="27" t="s">
        <v>235</v>
      </c>
      <c r="C3" s="27" t="s">
        <v>236</v>
      </c>
      <c r="D3" s="28" t="s">
        <v>439</v>
      </c>
      <c r="E3" s="28" t="s">
        <v>94</v>
      </c>
      <c r="F3" s="28" t="s">
        <v>95</v>
      </c>
      <c r="G3" s="28" t="s">
        <v>278</v>
      </c>
      <c r="H3" s="29" t="s">
        <v>279</v>
      </c>
      <c r="I3" s="29" t="s">
        <v>348</v>
      </c>
      <c r="J3" s="30" t="s">
        <v>280</v>
      </c>
      <c r="K3" s="30" t="s">
        <v>438</v>
      </c>
      <c r="L3" s="28" t="s">
        <v>179</v>
      </c>
      <c r="M3" s="28" t="s">
        <v>160</v>
      </c>
      <c r="N3" s="28" t="s">
        <v>281</v>
      </c>
      <c r="O3" s="19" t="s">
        <v>282</v>
      </c>
    </row>
    <row r="4" spans="1:15" ht="92.25">
      <c r="A4" s="7" t="s">
        <v>115</v>
      </c>
      <c r="B4" s="53" t="s">
        <v>135</v>
      </c>
      <c r="C4" s="40">
        <v>1.28</v>
      </c>
      <c r="D4" s="11">
        <f>(C4*0.9)*40</f>
        <v>46.080000000000005</v>
      </c>
      <c r="E4" s="1" t="s">
        <v>443</v>
      </c>
      <c r="F4" s="2" t="s">
        <v>443</v>
      </c>
      <c r="G4" s="1"/>
      <c r="H4" s="9" t="s">
        <v>442</v>
      </c>
      <c r="I4" s="8"/>
      <c r="J4" s="17" t="s">
        <v>590</v>
      </c>
      <c r="K4" s="9" t="s">
        <v>444</v>
      </c>
      <c r="L4" s="9" t="s">
        <v>198</v>
      </c>
      <c r="M4" s="10">
        <v>30</v>
      </c>
      <c r="N4" s="20">
        <v>30</v>
      </c>
      <c r="O4" s="24" t="s">
        <v>534</v>
      </c>
    </row>
    <row r="5" spans="1:15" ht="39">
      <c r="A5" s="3" t="s">
        <v>119</v>
      </c>
      <c r="B5" s="39" t="s">
        <v>98</v>
      </c>
      <c r="C5" s="41">
        <v>2.79</v>
      </c>
      <c r="D5" s="11">
        <f>(C5*0.75)*40</f>
        <v>83.70000000000002</v>
      </c>
      <c r="E5" s="1" t="s">
        <v>443</v>
      </c>
      <c r="F5" s="2" t="s">
        <v>443</v>
      </c>
      <c r="G5" s="1"/>
      <c r="H5" s="1"/>
      <c r="I5" s="1"/>
      <c r="J5" s="17" t="s">
        <v>589</v>
      </c>
      <c r="K5" s="9" t="s">
        <v>444</v>
      </c>
      <c r="L5" s="8" t="s">
        <v>328</v>
      </c>
      <c r="M5" s="10">
        <v>130</v>
      </c>
      <c r="N5" s="20">
        <v>84</v>
      </c>
      <c r="O5" s="24" t="s">
        <v>534</v>
      </c>
    </row>
    <row r="6" spans="1:15" ht="105">
      <c r="A6" s="3" t="s">
        <v>128</v>
      </c>
      <c r="B6" s="39" t="s">
        <v>145</v>
      </c>
      <c r="C6" s="41">
        <v>43.17</v>
      </c>
      <c r="D6" s="11">
        <v>863.4000000000001</v>
      </c>
      <c r="E6" s="1"/>
      <c r="F6" s="2" t="s">
        <v>238</v>
      </c>
      <c r="G6" s="2"/>
      <c r="H6" s="17" t="s">
        <v>334</v>
      </c>
      <c r="I6" s="17" t="s">
        <v>304</v>
      </c>
      <c r="J6" s="17" t="s">
        <v>589</v>
      </c>
      <c r="K6" s="9"/>
      <c r="L6" s="9" t="s">
        <v>445</v>
      </c>
      <c r="M6" s="10">
        <v>1500</v>
      </c>
      <c r="N6" s="11">
        <f>(28/2)*40</f>
        <v>560</v>
      </c>
      <c r="O6" s="24" t="s">
        <v>534</v>
      </c>
    </row>
    <row r="7" spans="1:15" ht="39">
      <c r="A7" s="3" t="s">
        <v>162</v>
      </c>
      <c r="B7" s="39" t="s">
        <v>163</v>
      </c>
      <c r="C7" s="41">
        <v>0.94</v>
      </c>
      <c r="D7" s="11">
        <f>(C7*0.9)*40</f>
        <v>33.839999999999996</v>
      </c>
      <c r="E7" s="1" t="s">
        <v>443</v>
      </c>
      <c r="F7" s="2" t="s">
        <v>443</v>
      </c>
      <c r="G7" s="2"/>
      <c r="H7" s="1"/>
      <c r="I7" s="1"/>
      <c r="J7" s="17" t="s">
        <v>589</v>
      </c>
      <c r="K7" s="9"/>
      <c r="L7" s="8"/>
      <c r="M7" s="10"/>
      <c r="N7" s="11">
        <v>36</v>
      </c>
      <c r="O7" s="24" t="s">
        <v>534</v>
      </c>
    </row>
    <row r="8" spans="1:15" ht="118.5">
      <c r="A8" s="3" t="s">
        <v>105</v>
      </c>
      <c r="B8" s="39" t="s">
        <v>151</v>
      </c>
      <c r="C8" s="41">
        <v>154.51</v>
      </c>
      <c r="D8" s="11">
        <f>(C8*0.5)*40</f>
        <v>3090.2</v>
      </c>
      <c r="E8" s="17" t="s">
        <v>303</v>
      </c>
      <c r="F8" s="2" t="s">
        <v>486</v>
      </c>
      <c r="G8" s="2"/>
      <c r="H8" s="2" t="s">
        <v>331</v>
      </c>
      <c r="I8" s="2" t="s">
        <v>332</v>
      </c>
      <c r="J8" s="17" t="s">
        <v>591</v>
      </c>
      <c r="K8" s="9"/>
      <c r="L8" s="8"/>
      <c r="M8" s="10">
        <v>2000</v>
      </c>
      <c r="N8" s="20"/>
      <c r="O8" s="18" t="s">
        <v>572</v>
      </c>
    </row>
    <row r="9" spans="1:15" ht="66">
      <c r="A9" s="3" t="s">
        <v>106</v>
      </c>
      <c r="B9" s="39" t="s">
        <v>152</v>
      </c>
      <c r="C9" s="41">
        <v>2.64</v>
      </c>
      <c r="D9" s="11">
        <f>(C9*0.75)*40</f>
        <v>79.2</v>
      </c>
      <c r="E9" s="1"/>
      <c r="F9" s="2" t="s">
        <v>238</v>
      </c>
      <c r="G9" s="2"/>
      <c r="H9" s="2" t="s">
        <v>183</v>
      </c>
      <c r="I9" s="2" t="s">
        <v>184</v>
      </c>
      <c r="J9" s="17" t="s">
        <v>591</v>
      </c>
      <c r="K9" s="2"/>
      <c r="L9" s="1"/>
      <c r="M9" s="10"/>
      <c r="N9" s="11">
        <v>78</v>
      </c>
      <c r="O9" s="24" t="s">
        <v>534</v>
      </c>
    </row>
    <row r="10" spans="1:15" ht="118.5">
      <c r="A10" s="3" t="s">
        <v>107</v>
      </c>
      <c r="B10" s="39" t="s">
        <v>153</v>
      </c>
      <c r="C10" s="41">
        <v>41.42</v>
      </c>
      <c r="D10" s="11">
        <f>(C10*0.5)*40</f>
        <v>828.4000000000001</v>
      </c>
      <c r="E10" s="1"/>
      <c r="F10" s="2" t="s">
        <v>238</v>
      </c>
      <c r="G10" s="2" t="s">
        <v>233</v>
      </c>
      <c r="H10" s="17" t="s">
        <v>370</v>
      </c>
      <c r="I10" s="2" t="s">
        <v>371</v>
      </c>
      <c r="J10" s="17" t="s">
        <v>589</v>
      </c>
      <c r="K10" s="9"/>
      <c r="L10" s="9" t="s">
        <v>570</v>
      </c>
      <c r="M10" s="10">
        <v>1900</v>
      </c>
      <c r="N10" s="20">
        <v>700</v>
      </c>
      <c r="O10" s="24" t="s">
        <v>534</v>
      </c>
    </row>
    <row r="11" spans="1:15" ht="118.5">
      <c r="A11" s="3" t="s">
        <v>61</v>
      </c>
      <c r="B11" s="39" t="s">
        <v>87</v>
      </c>
      <c r="C11" s="41">
        <v>2.91</v>
      </c>
      <c r="D11" s="11">
        <f>(C11*0.75)*40</f>
        <v>87.30000000000001</v>
      </c>
      <c r="E11" s="1"/>
      <c r="F11" s="2"/>
      <c r="G11" s="1"/>
      <c r="H11" s="17" t="s">
        <v>286</v>
      </c>
      <c r="I11" s="5" t="s">
        <v>199</v>
      </c>
      <c r="J11" s="17" t="s">
        <v>591</v>
      </c>
      <c r="K11" s="9"/>
      <c r="L11" s="9" t="s">
        <v>180</v>
      </c>
      <c r="M11" s="10"/>
      <c r="N11" s="20">
        <v>85</v>
      </c>
      <c r="O11" s="24" t="s">
        <v>534</v>
      </c>
    </row>
    <row r="12" spans="1:15" ht="52.5">
      <c r="A12" s="3" t="s">
        <v>62</v>
      </c>
      <c r="B12" s="39" t="s">
        <v>88</v>
      </c>
      <c r="C12" s="41">
        <v>1.29</v>
      </c>
      <c r="D12" s="11">
        <f>(C12*0.9)*40</f>
        <v>46.44</v>
      </c>
      <c r="E12" s="1"/>
      <c r="F12" s="2"/>
      <c r="G12" s="1"/>
      <c r="H12" s="21" t="s">
        <v>285</v>
      </c>
      <c r="I12" s="6" t="s">
        <v>181</v>
      </c>
      <c r="J12" s="17" t="s">
        <v>592</v>
      </c>
      <c r="K12" s="2"/>
      <c r="L12" s="5" t="s">
        <v>182</v>
      </c>
      <c r="M12" s="10"/>
      <c r="N12" s="11">
        <v>44</v>
      </c>
      <c r="O12" s="24" t="s">
        <v>534</v>
      </c>
    </row>
    <row r="13" spans="1:15" ht="132">
      <c r="A13" s="3" t="s">
        <v>64</v>
      </c>
      <c r="B13" s="39" t="s">
        <v>90</v>
      </c>
      <c r="C13" s="41">
        <v>13.32</v>
      </c>
      <c r="D13" s="11">
        <f>(C13*0.5)*40</f>
        <v>266.4</v>
      </c>
      <c r="E13" s="1"/>
      <c r="F13" s="2" t="s">
        <v>488</v>
      </c>
      <c r="G13" s="2"/>
      <c r="H13" s="17" t="s">
        <v>372</v>
      </c>
      <c r="I13" s="17" t="s">
        <v>346</v>
      </c>
      <c r="J13" s="17" t="s">
        <v>589</v>
      </c>
      <c r="K13" s="9"/>
      <c r="L13" s="8"/>
      <c r="M13" s="10">
        <v>400</v>
      </c>
      <c r="N13" s="11"/>
      <c r="O13" s="18" t="s">
        <v>572</v>
      </c>
    </row>
    <row r="14" spans="1:15" ht="250.5">
      <c r="A14" s="3" t="s">
        <v>65</v>
      </c>
      <c r="B14" s="39" t="s">
        <v>98</v>
      </c>
      <c r="C14" s="42">
        <v>99.17</v>
      </c>
      <c r="D14" s="11">
        <v>1955.3999999999999</v>
      </c>
      <c r="E14" s="21" t="s">
        <v>222</v>
      </c>
      <c r="F14" s="2" t="s">
        <v>631</v>
      </c>
      <c r="G14" s="2"/>
      <c r="H14" s="17" t="s">
        <v>333</v>
      </c>
      <c r="I14" s="17" t="s">
        <v>475</v>
      </c>
      <c r="J14" s="17" t="s">
        <v>589</v>
      </c>
      <c r="K14" s="2"/>
      <c r="L14" s="2" t="s">
        <v>446</v>
      </c>
      <c r="M14" s="10"/>
      <c r="N14" s="20">
        <v>800</v>
      </c>
      <c r="O14" s="24" t="s">
        <v>534</v>
      </c>
    </row>
    <row r="15" spans="1:15" ht="184.5">
      <c r="A15" s="3" t="s">
        <v>405</v>
      </c>
      <c r="B15" s="39" t="s">
        <v>406</v>
      </c>
      <c r="C15" s="42">
        <v>4.4</v>
      </c>
      <c r="D15" s="11"/>
      <c r="E15" s="21"/>
      <c r="F15" s="2"/>
      <c r="G15" s="2"/>
      <c r="H15" s="17" t="s">
        <v>587</v>
      </c>
      <c r="I15" s="17" t="s">
        <v>480</v>
      </c>
      <c r="J15" s="17" t="s">
        <v>589</v>
      </c>
      <c r="K15" s="2"/>
      <c r="L15" s="17" t="s">
        <v>588</v>
      </c>
      <c r="M15" s="10"/>
      <c r="N15" s="11">
        <v>10</v>
      </c>
      <c r="O15" s="24" t="s">
        <v>534</v>
      </c>
    </row>
    <row r="16" spans="1:15" ht="39">
      <c r="A16" s="3" t="s">
        <v>407</v>
      </c>
      <c r="B16" s="39" t="s">
        <v>408</v>
      </c>
      <c r="C16" s="42">
        <v>3.25</v>
      </c>
      <c r="D16" s="11">
        <f>(C16*0.9)*40</f>
        <v>117.00000000000001</v>
      </c>
      <c r="E16" s="21"/>
      <c r="F16" s="2"/>
      <c r="G16" s="2"/>
      <c r="H16" s="17" t="s">
        <v>440</v>
      </c>
      <c r="I16" s="17"/>
      <c r="J16" s="2"/>
      <c r="K16" s="2"/>
      <c r="L16" s="1"/>
      <c r="M16" s="10"/>
      <c r="N16" s="11">
        <v>100</v>
      </c>
      <c r="O16" s="24" t="s">
        <v>534</v>
      </c>
    </row>
    <row r="17" spans="1:15" ht="321" customHeight="1">
      <c r="A17" s="3" t="s">
        <v>412</v>
      </c>
      <c r="B17" s="39" t="s">
        <v>413</v>
      </c>
      <c r="C17" s="42">
        <v>4.86</v>
      </c>
      <c r="D17" s="11">
        <f>(C17*0.9)*40</f>
        <v>174.96000000000004</v>
      </c>
      <c r="E17" s="21"/>
      <c r="F17" s="2"/>
      <c r="G17" s="2"/>
      <c r="H17" s="17" t="s">
        <v>441</v>
      </c>
      <c r="I17" s="17"/>
      <c r="J17" s="2"/>
      <c r="K17" s="2"/>
      <c r="L17" s="2" t="s">
        <v>492</v>
      </c>
      <c r="M17" s="10">
        <v>200</v>
      </c>
      <c r="N17" s="11">
        <v>30</v>
      </c>
      <c r="O17" s="24" t="s">
        <v>534</v>
      </c>
    </row>
    <row r="18" spans="1:15" ht="39">
      <c r="A18" s="3" t="s">
        <v>429</v>
      </c>
      <c r="B18" s="39" t="s">
        <v>430</v>
      </c>
      <c r="C18" s="42">
        <v>1.59</v>
      </c>
      <c r="D18" s="11"/>
      <c r="E18" s="21"/>
      <c r="F18" s="2"/>
      <c r="G18" s="2"/>
      <c r="H18" s="17" t="s">
        <v>506</v>
      </c>
      <c r="I18" s="17"/>
      <c r="J18" s="2"/>
      <c r="K18" s="2"/>
      <c r="L18" s="1"/>
      <c r="M18" s="10"/>
      <c r="N18" s="11"/>
      <c r="O18" s="18" t="s">
        <v>575</v>
      </c>
    </row>
    <row r="19" spans="13:14" ht="12.75">
      <c r="M19" s="43">
        <f>SUM(M4:M14)</f>
        <v>5960</v>
      </c>
      <c r="N19" s="20">
        <f>SUM(N4:N18)</f>
        <v>2557</v>
      </c>
    </row>
  </sheetData>
  <sheetProtection/>
  <printOptions/>
  <pageMargins left="0.25" right="0.25" top="0.75" bottom="0.75" header="0.3" footer="0.3"/>
  <pageSetup fitToHeight="0" fitToWidth="1" horizontalDpi="600" verticalDpi="600" orientation="landscape" paperSize="8" scale="73"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O12"/>
  <sheetViews>
    <sheetView zoomScale="70" zoomScaleNormal="70" zoomScalePageLayoutView="0" workbookViewId="0" topLeftCell="A1">
      <pane ySplit="3" topLeftCell="A7" activePane="bottomLeft" state="frozen"/>
      <selection pane="topLeft" activeCell="B1" sqref="B1"/>
      <selection pane="bottomLeft" activeCell="O6" sqref="O6:O9"/>
    </sheetView>
  </sheetViews>
  <sheetFormatPr defaultColWidth="9.140625" defaultRowHeight="12.75"/>
  <cols>
    <col min="1" max="1" width="14.28125" style="0" bestFit="1" customWidth="1"/>
    <col min="2" max="2" width="22.140625" style="0" customWidth="1"/>
    <col min="3" max="3" width="12.140625" style="0" customWidth="1"/>
    <col min="4" max="4" width="23.421875" style="0" customWidth="1"/>
    <col min="5" max="5" width="8.8515625" style="0" customWidth="1"/>
    <col min="6" max="6" width="35.710937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4" width="8.8515625" style="0" customWidth="1"/>
    <col min="15" max="15" width="11.57421875" style="0" customWidth="1"/>
    <col min="19" max="19" width="24.421875" style="0" customWidth="1"/>
    <col min="20" max="20" width="26.8515625" style="0" customWidth="1"/>
    <col min="21" max="21" width="40.00390625" style="0" customWidth="1"/>
  </cols>
  <sheetData>
    <row r="1" ht="34.5" customHeight="1">
      <c r="A1" s="54" t="s">
        <v>376</v>
      </c>
    </row>
    <row r="3" spans="1:15" ht="78.75">
      <c r="A3" s="27" t="s">
        <v>234</v>
      </c>
      <c r="B3" s="27" t="s">
        <v>235</v>
      </c>
      <c r="C3" s="27" t="s">
        <v>236</v>
      </c>
      <c r="D3" s="28" t="s">
        <v>237</v>
      </c>
      <c r="E3" s="28" t="s">
        <v>277</v>
      </c>
      <c r="F3" s="28" t="s">
        <v>94</v>
      </c>
      <c r="G3" s="28" t="s">
        <v>95</v>
      </c>
      <c r="H3" s="28" t="s">
        <v>278</v>
      </c>
      <c r="I3" s="29" t="s">
        <v>279</v>
      </c>
      <c r="J3" s="29" t="s">
        <v>348</v>
      </c>
      <c r="K3" s="30" t="s">
        <v>280</v>
      </c>
      <c r="L3" s="28" t="s">
        <v>179</v>
      </c>
      <c r="M3" s="28" t="s">
        <v>160</v>
      </c>
      <c r="N3" s="28" t="s">
        <v>281</v>
      </c>
      <c r="O3" s="19" t="s">
        <v>282</v>
      </c>
    </row>
    <row r="4" spans="1:15" ht="224.25">
      <c r="A4" s="3" t="s">
        <v>35</v>
      </c>
      <c r="B4" s="39" t="s">
        <v>339</v>
      </c>
      <c r="C4" s="41">
        <v>290.36</v>
      </c>
      <c r="D4" s="4" t="s">
        <v>298</v>
      </c>
      <c r="E4" s="4">
        <v>5711</v>
      </c>
      <c r="F4" s="34" t="s">
        <v>240</v>
      </c>
      <c r="G4" s="34" t="s">
        <v>482</v>
      </c>
      <c r="H4" s="34" t="s">
        <v>245</v>
      </c>
      <c r="I4" s="2" t="s">
        <v>337</v>
      </c>
      <c r="J4" s="2" t="s">
        <v>335</v>
      </c>
      <c r="K4" s="2" t="s">
        <v>289</v>
      </c>
      <c r="L4" s="2" t="s">
        <v>496</v>
      </c>
      <c r="M4" s="10">
        <v>4500</v>
      </c>
      <c r="N4" s="10">
        <v>1600</v>
      </c>
      <c r="O4" s="69" t="s">
        <v>528</v>
      </c>
    </row>
    <row r="5" spans="1:15" ht="105">
      <c r="A5" s="3" t="s">
        <v>22</v>
      </c>
      <c r="B5" s="39" t="s">
        <v>0</v>
      </c>
      <c r="C5" s="41">
        <v>13.93</v>
      </c>
      <c r="D5" s="4" t="s">
        <v>298</v>
      </c>
      <c r="E5" s="4"/>
      <c r="F5" s="34" t="s">
        <v>241</v>
      </c>
      <c r="G5" s="34" t="s">
        <v>621</v>
      </c>
      <c r="H5" s="34" t="s">
        <v>247</v>
      </c>
      <c r="I5" s="1" t="s">
        <v>197</v>
      </c>
      <c r="J5" s="2" t="s">
        <v>338</v>
      </c>
      <c r="K5" s="2" t="s">
        <v>289</v>
      </c>
      <c r="L5" s="1"/>
      <c r="M5" s="10">
        <v>350</v>
      </c>
      <c r="N5" s="10"/>
      <c r="O5" s="18" t="s">
        <v>572</v>
      </c>
    </row>
    <row r="6" spans="1:15" ht="92.25">
      <c r="A6" s="3" t="s">
        <v>50</v>
      </c>
      <c r="B6" s="39" t="s">
        <v>4</v>
      </c>
      <c r="C6" s="41">
        <v>2.7</v>
      </c>
      <c r="D6" s="4" t="s">
        <v>298</v>
      </c>
      <c r="E6" s="4"/>
      <c r="F6" s="34"/>
      <c r="G6" s="34" t="s">
        <v>243</v>
      </c>
      <c r="H6" s="34"/>
      <c r="I6" s="2" t="s">
        <v>305</v>
      </c>
      <c r="J6" s="2" t="s">
        <v>336</v>
      </c>
      <c r="K6" s="2" t="s">
        <v>289</v>
      </c>
      <c r="L6" s="2" t="s">
        <v>368</v>
      </c>
      <c r="M6" s="10"/>
      <c r="N6" s="10">
        <v>80</v>
      </c>
      <c r="O6" s="69" t="s">
        <v>528</v>
      </c>
    </row>
    <row r="7" spans="1:15" ht="92.25">
      <c r="A7" s="3" t="s">
        <v>68</v>
      </c>
      <c r="B7" s="39" t="s">
        <v>8</v>
      </c>
      <c r="C7" s="41">
        <v>7.05</v>
      </c>
      <c r="D7" s="4" t="s">
        <v>298</v>
      </c>
      <c r="E7" s="4"/>
      <c r="F7" s="34"/>
      <c r="G7" s="34" t="s">
        <v>243</v>
      </c>
      <c r="H7" s="34"/>
      <c r="I7" s="2" t="s">
        <v>305</v>
      </c>
      <c r="J7" s="2" t="s">
        <v>336</v>
      </c>
      <c r="K7" s="2" t="s">
        <v>289</v>
      </c>
      <c r="L7" s="2" t="s">
        <v>369</v>
      </c>
      <c r="M7" s="10">
        <v>400</v>
      </c>
      <c r="N7" s="10">
        <v>200</v>
      </c>
      <c r="O7" s="69" t="s">
        <v>528</v>
      </c>
    </row>
    <row r="8" spans="1:15" ht="26.25">
      <c r="A8" s="3" t="s">
        <v>419</v>
      </c>
      <c r="B8" s="39" t="s">
        <v>420</v>
      </c>
      <c r="C8" s="41">
        <v>2.82</v>
      </c>
      <c r="D8" s="4"/>
      <c r="E8" s="4"/>
      <c r="F8" s="34"/>
      <c r="G8" s="34" t="s">
        <v>491</v>
      </c>
      <c r="H8" s="34"/>
      <c r="I8" s="2"/>
      <c r="J8" s="2"/>
      <c r="K8" s="2" t="s">
        <v>494</v>
      </c>
      <c r="L8" s="1"/>
      <c r="M8" s="10"/>
      <c r="N8" s="11">
        <f>(C8*0.75)*40</f>
        <v>84.6</v>
      </c>
      <c r="O8" s="69" t="s">
        <v>528</v>
      </c>
    </row>
    <row r="9" spans="1:15" ht="26.25">
      <c r="A9" s="3" t="s">
        <v>421</v>
      </c>
      <c r="B9" s="39" t="s">
        <v>422</v>
      </c>
      <c r="C9" s="41">
        <v>3.68</v>
      </c>
      <c r="D9" s="4"/>
      <c r="E9" s="4"/>
      <c r="F9" s="34"/>
      <c r="G9" s="34" t="s">
        <v>491</v>
      </c>
      <c r="H9" s="34"/>
      <c r="I9" s="2"/>
      <c r="J9" s="2"/>
      <c r="K9" s="2" t="s">
        <v>494</v>
      </c>
      <c r="L9" s="1"/>
      <c r="M9" s="10"/>
      <c r="N9" s="11">
        <f>(C9*0.75)*40</f>
        <v>110.4</v>
      </c>
      <c r="O9" s="69" t="s">
        <v>528</v>
      </c>
    </row>
    <row r="10" spans="1:15" ht="39">
      <c r="A10" s="3" t="s">
        <v>425</v>
      </c>
      <c r="B10" s="39" t="s">
        <v>423</v>
      </c>
      <c r="C10" s="41">
        <v>2.33</v>
      </c>
      <c r="D10" s="4"/>
      <c r="E10" s="4"/>
      <c r="F10" s="34"/>
      <c r="G10" s="34" t="s">
        <v>491</v>
      </c>
      <c r="H10" s="34"/>
      <c r="I10" s="2" t="s">
        <v>495</v>
      </c>
      <c r="J10" s="2"/>
      <c r="K10" s="2" t="s">
        <v>494</v>
      </c>
      <c r="L10" s="1"/>
      <c r="M10" s="10"/>
      <c r="N10" s="10"/>
      <c r="O10" s="18" t="s">
        <v>572</v>
      </c>
    </row>
    <row r="11" spans="1:15" ht="39">
      <c r="A11" s="3" t="s">
        <v>426</v>
      </c>
      <c r="B11" s="39" t="s">
        <v>424</v>
      </c>
      <c r="C11" s="41">
        <v>4</v>
      </c>
      <c r="D11" s="4"/>
      <c r="E11" s="4"/>
      <c r="F11" s="34"/>
      <c r="G11" s="34" t="s">
        <v>491</v>
      </c>
      <c r="H11" s="34"/>
      <c r="I11" s="2" t="s">
        <v>493</v>
      </c>
      <c r="J11" s="2"/>
      <c r="K11" s="2" t="s">
        <v>494</v>
      </c>
      <c r="L11" s="1"/>
      <c r="M11" s="10"/>
      <c r="N11" s="10"/>
      <c r="O11" s="18" t="s">
        <v>572</v>
      </c>
    </row>
    <row r="12" spans="13:14" ht="12.75">
      <c r="M12" s="43">
        <f>SUM(M4:M7)</f>
        <v>5250</v>
      </c>
      <c r="N12" s="43">
        <f>SUM(N4:N11)</f>
        <v>2075</v>
      </c>
    </row>
  </sheetData>
  <sheetProtection/>
  <printOptions/>
  <pageMargins left="0.25" right="0.25" top="0.75" bottom="0.75" header="0.3" footer="0.3"/>
  <pageSetup fitToHeight="0" fitToWidth="1" horizontalDpi="600" verticalDpi="600" orientation="landscape" paperSize="8" scale="68"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15"/>
  <sheetViews>
    <sheetView zoomScale="85" zoomScaleNormal="85" zoomScalePageLayoutView="0" workbookViewId="0" topLeftCell="A12">
      <selection activeCell="O14" sqref="O14"/>
    </sheetView>
  </sheetViews>
  <sheetFormatPr defaultColWidth="9.140625" defaultRowHeight="12.75"/>
  <cols>
    <col min="1" max="1" width="13.7109375" style="0" customWidth="1"/>
    <col min="2" max="2" width="12.8515625" style="0" customWidth="1"/>
    <col min="3" max="3" width="8.8515625" style="0" customWidth="1"/>
    <col min="4" max="4" width="11.57421875" style="0" customWidth="1"/>
    <col min="5" max="5" width="14.00390625" style="0" customWidth="1"/>
    <col min="6" max="6" width="11.28125" style="0" customWidth="1"/>
    <col min="7" max="7" width="14.28125" style="0" customWidth="1"/>
    <col min="8" max="8" width="8.8515625" style="0" customWidth="1"/>
    <col min="9" max="9" width="10.8515625" style="0" customWidth="1"/>
    <col min="10" max="11" width="12.57421875" style="0" customWidth="1"/>
    <col min="12" max="14" width="8.8515625" style="0" customWidth="1"/>
    <col min="15" max="15" width="17.140625" style="0" customWidth="1"/>
  </cols>
  <sheetData>
    <row r="1" ht="34.5" customHeight="1">
      <c r="A1" s="54" t="s">
        <v>377</v>
      </c>
    </row>
    <row r="3" spans="1:15" ht="78.75">
      <c r="A3" s="27" t="s">
        <v>234</v>
      </c>
      <c r="B3" s="30" t="s">
        <v>235</v>
      </c>
      <c r="C3" s="27" t="s">
        <v>236</v>
      </c>
      <c r="D3" s="28" t="s">
        <v>237</v>
      </c>
      <c r="E3" s="28" t="s">
        <v>277</v>
      </c>
      <c r="F3" s="28" t="s">
        <v>94</v>
      </c>
      <c r="G3" s="28" t="s">
        <v>95</v>
      </c>
      <c r="H3" s="28" t="s">
        <v>278</v>
      </c>
      <c r="I3" s="29" t="s">
        <v>279</v>
      </c>
      <c r="J3" s="29" t="s">
        <v>348</v>
      </c>
      <c r="K3" s="30" t="s">
        <v>280</v>
      </c>
      <c r="L3" s="28" t="s">
        <v>179</v>
      </c>
      <c r="M3" s="28" t="s">
        <v>160</v>
      </c>
      <c r="N3" s="28" t="s">
        <v>281</v>
      </c>
      <c r="O3" s="19" t="s">
        <v>282</v>
      </c>
    </row>
    <row r="4" spans="1:15" ht="118.5">
      <c r="A4" s="23" t="s">
        <v>120</v>
      </c>
      <c r="B4" s="23" t="s">
        <v>109</v>
      </c>
      <c r="C4" s="45">
        <v>45.08</v>
      </c>
      <c r="D4" s="13" t="s">
        <v>220</v>
      </c>
      <c r="E4" s="11">
        <v>887.5999999999999</v>
      </c>
      <c r="F4" s="1" t="s">
        <v>222</v>
      </c>
      <c r="G4" s="2" t="s">
        <v>250</v>
      </c>
      <c r="H4" s="2" t="s">
        <v>233</v>
      </c>
      <c r="I4" s="14" t="s">
        <v>215</v>
      </c>
      <c r="J4" s="22" t="s">
        <v>343</v>
      </c>
      <c r="K4" s="2" t="s">
        <v>289</v>
      </c>
      <c r="L4" s="1"/>
      <c r="M4" s="10">
        <v>1423</v>
      </c>
      <c r="N4" s="11"/>
      <c r="O4" s="18" t="s">
        <v>572</v>
      </c>
    </row>
    <row r="5" spans="1:15" ht="276.75">
      <c r="A5" s="23" t="s">
        <v>36</v>
      </c>
      <c r="B5" s="23" t="s">
        <v>101</v>
      </c>
      <c r="C5" s="45">
        <v>8.58</v>
      </c>
      <c r="D5" s="13" t="s">
        <v>220</v>
      </c>
      <c r="E5" s="11">
        <v>257.40000000000003</v>
      </c>
      <c r="F5" s="2" t="s">
        <v>364</v>
      </c>
      <c r="G5" s="2" t="s">
        <v>468</v>
      </c>
      <c r="H5" s="2" t="s">
        <v>254</v>
      </c>
      <c r="I5" s="13" t="s">
        <v>211</v>
      </c>
      <c r="J5" s="22" t="s">
        <v>365</v>
      </c>
      <c r="K5" s="2" t="s">
        <v>404</v>
      </c>
      <c r="L5" s="22" t="s">
        <v>571</v>
      </c>
      <c r="M5" s="47"/>
      <c r="N5" s="11">
        <f>(5.2*0.75)*40</f>
        <v>156</v>
      </c>
      <c r="O5" s="69" t="s">
        <v>528</v>
      </c>
    </row>
    <row r="6" spans="1:15" ht="330">
      <c r="A6" s="23" t="s">
        <v>39</v>
      </c>
      <c r="B6" s="23" t="s">
        <v>1</v>
      </c>
      <c r="C6" s="45">
        <v>4.47</v>
      </c>
      <c r="D6" s="13" t="s">
        <v>220</v>
      </c>
      <c r="E6" s="11">
        <v>134.1</v>
      </c>
      <c r="F6" s="1"/>
      <c r="G6" s="2" t="s">
        <v>244</v>
      </c>
      <c r="H6" s="2"/>
      <c r="I6" s="13" t="s">
        <v>507</v>
      </c>
      <c r="J6" s="13" t="s">
        <v>366</v>
      </c>
      <c r="K6" s="2" t="s">
        <v>290</v>
      </c>
      <c r="L6" s="13" t="s">
        <v>328</v>
      </c>
      <c r="M6" s="47"/>
      <c r="N6" s="11">
        <v>135</v>
      </c>
      <c r="O6" s="69" t="s">
        <v>528</v>
      </c>
    </row>
    <row r="7" spans="1:15" ht="210.75">
      <c r="A7" s="13" t="s">
        <v>40</v>
      </c>
      <c r="B7" s="13" t="s">
        <v>2</v>
      </c>
      <c r="C7" s="46">
        <v>0.51</v>
      </c>
      <c r="D7" s="13" t="s">
        <v>220</v>
      </c>
      <c r="E7" s="11">
        <v>18.36</v>
      </c>
      <c r="F7" s="1"/>
      <c r="G7" s="2" t="s">
        <v>252</v>
      </c>
      <c r="H7" s="1"/>
      <c r="I7" s="22" t="s">
        <v>469</v>
      </c>
      <c r="J7" s="13" t="s">
        <v>344</v>
      </c>
      <c r="K7" s="2" t="s">
        <v>290</v>
      </c>
      <c r="L7" s="14" t="s">
        <v>212</v>
      </c>
      <c r="M7" s="10"/>
      <c r="N7" s="11"/>
      <c r="O7" s="18" t="s">
        <v>572</v>
      </c>
    </row>
    <row r="8" spans="1:15" ht="66">
      <c r="A8" s="13" t="s">
        <v>44</v>
      </c>
      <c r="B8" s="13" t="s">
        <v>82</v>
      </c>
      <c r="C8" s="46">
        <v>36.14</v>
      </c>
      <c r="D8" s="13" t="s">
        <v>220</v>
      </c>
      <c r="E8" s="11">
        <v>722.8</v>
      </c>
      <c r="F8" s="1"/>
      <c r="G8" s="2" t="s">
        <v>228</v>
      </c>
      <c r="H8" s="2"/>
      <c r="I8" s="14" t="s">
        <v>213</v>
      </c>
      <c r="J8" s="5" t="s">
        <v>345</v>
      </c>
      <c r="K8" s="2" t="s">
        <v>404</v>
      </c>
      <c r="L8" s="1"/>
      <c r="M8" s="10">
        <v>750</v>
      </c>
      <c r="N8" s="11"/>
      <c r="O8" s="18" t="s">
        <v>572</v>
      </c>
    </row>
    <row r="9" spans="1:15" ht="78.75">
      <c r="A9" s="23" t="s">
        <v>51</v>
      </c>
      <c r="B9" s="23" t="s">
        <v>5</v>
      </c>
      <c r="C9" s="45">
        <v>2.85</v>
      </c>
      <c r="D9" s="13" t="s">
        <v>220</v>
      </c>
      <c r="E9" s="44">
        <v>85.5</v>
      </c>
      <c r="F9" s="1" t="s">
        <v>222</v>
      </c>
      <c r="G9" s="2" t="s">
        <v>253</v>
      </c>
      <c r="H9" s="2" t="s">
        <v>246</v>
      </c>
      <c r="I9" s="16"/>
      <c r="J9" s="17" t="s">
        <v>345</v>
      </c>
      <c r="K9" s="2" t="s">
        <v>290</v>
      </c>
      <c r="L9" s="1"/>
      <c r="M9" s="10"/>
      <c r="N9" s="11"/>
      <c r="O9" s="18" t="s">
        <v>572</v>
      </c>
    </row>
    <row r="10" spans="1:15" ht="158.25">
      <c r="A10" s="23" t="s">
        <v>56</v>
      </c>
      <c r="B10" s="23" t="s">
        <v>149</v>
      </c>
      <c r="C10" s="45">
        <v>2.67</v>
      </c>
      <c r="D10" s="13" t="s">
        <v>220</v>
      </c>
      <c r="E10" s="11">
        <v>80.1</v>
      </c>
      <c r="F10" s="1"/>
      <c r="G10" s="2" t="s">
        <v>472</v>
      </c>
      <c r="H10" s="2" t="s">
        <v>233</v>
      </c>
      <c r="I10" s="13" t="s">
        <v>214</v>
      </c>
      <c r="J10" s="22" t="s">
        <v>593</v>
      </c>
      <c r="K10" s="2" t="s">
        <v>404</v>
      </c>
      <c r="L10" s="1"/>
      <c r="M10" s="10">
        <v>80</v>
      </c>
      <c r="N10" s="11"/>
      <c r="O10" s="18" t="s">
        <v>572</v>
      </c>
    </row>
    <row r="11" spans="1:15" ht="264">
      <c r="A11" s="23" t="s">
        <v>32</v>
      </c>
      <c r="B11" s="23" t="s">
        <v>307</v>
      </c>
      <c r="C11" s="45">
        <v>0.74</v>
      </c>
      <c r="D11" s="13" t="s">
        <v>220</v>
      </c>
      <c r="E11" s="11">
        <v>26.64</v>
      </c>
      <c r="F11" s="2" t="s">
        <v>248</v>
      </c>
      <c r="G11" s="2" t="s">
        <v>244</v>
      </c>
      <c r="H11" s="1"/>
      <c r="I11" s="13" t="s">
        <v>508</v>
      </c>
      <c r="J11" s="22" t="s">
        <v>367</v>
      </c>
      <c r="K11" s="2" t="s">
        <v>290</v>
      </c>
      <c r="L11" s="13" t="s">
        <v>328</v>
      </c>
      <c r="M11" s="10"/>
      <c r="N11" s="11"/>
      <c r="O11" s="18" t="s">
        <v>576</v>
      </c>
    </row>
    <row r="12" spans="1:15" ht="171">
      <c r="A12" s="23" t="s">
        <v>33</v>
      </c>
      <c r="B12" s="23" t="s">
        <v>306</v>
      </c>
      <c r="C12" s="45">
        <v>27.97</v>
      </c>
      <c r="D12" s="13" t="s">
        <v>220</v>
      </c>
      <c r="E12" s="11">
        <v>559.4</v>
      </c>
      <c r="F12" s="2" t="s">
        <v>249</v>
      </c>
      <c r="G12" s="2" t="s">
        <v>243</v>
      </c>
      <c r="H12" s="2"/>
      <c r="I12" s="13" t="s">
        <v>210</v>
      </c>
      <c r="J12" s="22" t="s">
        <v>365</v>
      </c>
      <c r="K12" s="2" t="s">
        <v>289</v>
      </c>
      <c r="L12" s="13" t="s">
        <v>340</v>
      </c>
      <c r="M12" s="47"/>
      <c r="N12" s="48">
        <v>478</v>
      </c>
      <c r="O12" s="69" t="s">
        <v>528</v>
      </c>
    </row>
    <row r="13" spans="1:15" ht="105">
      <c r="A13" s="1" t="s">
        <v>530</v>
      </c>
      <c r="B13" s="1" t="s">
        <v>531</v>
      </c>
      <c r="C13" s="45"/>
      <c r="D13" s="13"/>
      <c r="E13" s="11"/>
      <c r="F13" s="2"/>
      <c r="G13" s="2" t="s">
        <v>619</v>
      </c>
      <c r="H13" s="2"/>
      <c r="I13" s="13"/>
      <c r="J13" s="22"/>
      <c r="K13" s="17" t="s">
        <v>594</v>
      </c>
      <c r="L13" s="13"/>
      <c r="M13" s="47"/>
      <c r="N13" s="48">
        <v>24</v>
      </c>
      <c r="O13" s="24" t="s">
        <v>534</v>
      </c>
    </row>
    <row r="14" spans="1:15" ht="144.75">
      <c r="A14" s="1" t="s">
        <v>532</v>
      </c>
      <c r="B14" s="1" t="s">
        <v>533</v>
      </c>
      <c r="C14" s="45"/>
      <c r="D14" s="13"/>
      <c r="E14" s="11"/>
      <c r="F14" s="2"/>
      <c r="G14" s="17" t="s">
        <v>596</v>
      </c>
      <c r="H14" s="2"/>
      <c r="I14" s="22" t="s">
        <v>597</v>
      </c>
      <c r="J14" s="22" t="s">
        <v>598</v>
      </c>
      <c r="K14" s="17" t="s">
        <v>595</v>
      </c>
      <c r="L14" s="13"/>
      <c r="M14" s="47"/>
      <c r="N14" s="48">
        <v>350</v>
      </c>
      <c r="O14" s="69" t="s">
        <v>527</v>
      </c>
    </row>
    <row r="15" spans="1:14" ht="12.75">
      <c r="A15" s="15"/>
      <c r="B15" s="15"/>
      <c r="C15" s="15"/>
      <c r="D15" s="15"/>
      <c r="I15" s="15"/>
      <c r="J15" s="15"/>
      <c r="K15" s="15"/>
      <c r="M15" s="20">
        <f>SUM(M4:M12)</f>
        <v>2253</v>
      </c>
      <c r="N15" s="20">
        <f>SUM(N4:N14)</f>
        <v>1143</v>
      </c>
    </row>
  </sheetData>
  <sheetProtection/>
  <printOptions/>
  <pageMargins left="0.25" right="0.25" top="0.75" bottom="0.75" header="0.3" footer="0.3"/>
  <pageSetup fitToHeight="0" fitToWidth="1" horizontalDpi="600" verticalDpi="600" orientation="landscape" paperSize="8" scale="91"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O33"/>
  <sheetViews>
    <sheetView zoomScale="85" zoomScaleNormal="85" zoomScalePageLayoutView="0" workbookViewId="0" topLeftCell="A1">
      <pane ySplit="3" topLeftCell="A30" activePane="bottomLeft" state="frozen"/>
      <selection pane="topLeft" activeCell="B1" sqref="B1"/>
      <selection pane="bottomLeft" activeCell="O31" sqref="O31"/>
    </sheetView>
  </sheetViews>
  <sheetFormatPr defaultColWidth="9.140625" defaultRowHeight="12.75"/>
  <cols>
    <col min="1" max="1" width="14.28125" style="0" bestFit="1" customWidth="1"/>
    <col min="2" max="2" width="24.00390625" style="0" customWidth="1"/>
    <col min="3" max="3" width="12.140625" style="0" customWidth="1"/>
    <col min="4" max="4" width="23.28125" style="0" customWidth="1"/>
    <col min="5" max="5" width="8.8515625" style="0" customWidth="1"/>
    <col min="6" max="6" width="11.28125" style="0" customWidth="1"/>
    <col min="7" max="7" width="13.140625" style="0" customWidth="1"/>
    <col min="8" max="8" width="15.421875" style="0" customWidth="1"/>
    <col min="9" max="9" width="19.421875" style="0" customWidth="1"/>
    <col min="10" max="11" width="17.7109375" style="0" customWidth="1"/>
    <col min="12" max="12" width="17.28125" style="0" customWidth="1"/>
    <col min="13" max="14" width="8.8515625" style="0" customWidth="1"/>
    <col min="15" max="15" width="11.57421875" style="0" customWidth="1"/>
    <col min="19" max="19" width="15.28125" style="0" customWidth="1"/>
  </cols>
  <sheetData>
    <row r="1" ht="34.5" customHeight="1">
      <c r="A1" s="54" t="s">
        <v>378</v>
      </c>
    </row>
    <row r="3" spans="1:15" ht="105.75" customHeight="1">
      <c r="A3" s="27" t="s">
        <v>234</v>
      </c>
      <c r="B3" s="27" t="s">
        <v>235</v>
      </c>
      <c r="C3" s="27" t="s">
        <v>236</v>
      </c>
      <c r="D3" s="28" t="s">
        <v>237</v>
      </c>
      <c r="E3" s="28" t="s">
        <v>277</v>
      </c>
      <c r="F3" s="28" t="s">
        <v>94</v>
      </c>
      <c r="G3" s="28" t="s">
        <v>95</v>
      </c>
      <c r="H3" s="28" t="s">
        <v>278</v>
      </c>
      <c r="I3" s="29" t="s">
        <v>279</v>
      </c>
      <c r="J3" s="29" t="s">
        <v>348</v>
      </c>
      <c r="K3" s="30" t="s">
        <v>280</v>
      </c>
      <c r="L3" s="28" t="s">
        <v>179</v>
      </c>
      <c r="M3" s="28" t="s">
        <v>160</v>
      </c>
      <c r="N3" s="28" t="s">
        <v>281</v>
      </c>
      <c r="O3" s="19" t="s">
        <v>282</v>
      </c>
    </row>
    <row r="4" spans="1:15" ht="171">
      <c r="A4" s="3" t="s">
        <v>114</v>
      </c>
      <c r="B4" s="39" t="s">
        <v>134</v>
      </c>
      <c r="C4" s="41">
        <v>0.51</v>
      </c>
      <c r="D4" s="4" t="s">
        <v>178</v>
      </c>
      <c r="E4" s="12">
        <v>18</v>
      </c>
      <c r="F4" s="4" t="s">
        <v>176</v>
      </c>
      <c r="G4" s="34" t="s">
        <v>512</v>
      </c>
      <c r="H4" s="35" t="s">
        <v>170</v>
      </c>
      <c r="I4" s="35" t="s">
        <v>318</v>
      </c>
      <c r="J4" s="4"/>
      <c r="K4" s="34" t="s">
        <v>290</v>
      </c>
      <c r="L4" s="4"/>
      <c r="M4" s="36">
        <v>17</v>
      </c>
      <c r="N4" s="60"/>
      <c r="O4" s="18" t="s">
        <v>572</v>
      </c>
    </row>
    <row r="5" spans="1:15" ht="66">
      <c r="A5" s="3" t="s">
        <v>127</v>
      </c>
      <c r="B5" s="39" t="s">
        <v>144</v>
      </c>
      <c r="C5" s="41">
        <v>3</v>
      </c>
      <c r="D5" s="4" t="s">
        <v>178</v>
      </c>
      <c r="E5" s="12">
        <v>90</v>
      </c>
      <c r="F5" s="4" t="s">
        <v>176</v>
      </c>
      <c r="G5" s="34" t="s">
        <v>244</v>
      </c>
      <c r="H5" s="34" t="s">
        <v>233</v>
      </c>
      <c r="I5" s="4"/>
      <c r="J5" s="4"/>
      <c r="K5" s="34" t="s">
        <v>404</v>
      </c>
      <c r="L5" s="4" t="s">
        <v>328</v>
      </c>
      <c r="M5" s="36">
        <v>100</v>
      </c>
      <c r="N5" s="60">
        <v>90</v>
      </c>
      <c r="O5" s="69" t="s">
        <v>528</v>
      </c>
    </row>
    <row r="6" spans="1:15" ht="171">
      <c r="A6" s="3" t="s">
        <v>123</v>
      </c>
      <c r="B6" s="39" t="s">
        <v>140</v>
      </c>
      <c r="C6" s="41">
        <v>2.21</v>
      </c>
      <c r="D6" s="4" t="s">
        <v>178</v>
      </c>
      <c r="E6" s="12">
        <v>66</v>
      </c>
      <c r="F6" s="4" t="s">
        <v>176</v>
      </c>
      <c r="G6" s="34" t="s">
        <v>489</v>
      </c>
      <c r="H6" s="34" t="s">
        <v>260</v>
      </c>
      <c r="I6" s="34" t="s">
        <v>319</v>
      </c>
      <c r="J6" s="34" t="s">
        <v>320</v>
      </c>
      <c r="K6" s="34" t="s">
        <v>289</v>
      </c>
      <c r="L6" s="4"/>
      <c r="M6" s="36">
        <v>68</v>
      </c>
      <c r="N6" s="60"/>
      <c r="O6" s="18" t="s">
        <v>572</v>
      </c>
    </row>
    <row r="7" spans="1:15" ht="171">
      <c r="A7" s="3" t="s">
        <v>126</v>
      </c>
      <c r="B7" s="39" t="s">
        <v>143</v>
      </c>
      <c r="C7" s="41">
        <v>1.98</v>
      </c>
      <c r="D7" s="4" t="s">
        <v>178</v>
      </c>
      <c r="E7" s="12">
        <v>71</v>
      </c>
      <c r="F7" s="4" t="s">
        <v>176</v>
      </c>
      <c r="G7" s="34" t="s">
        <v>238</v>
      </c>
      <c r="H7" s="34" t="s">
        <v>260</v>
      </c>
      <c r="I7" s="34" t="s">
        <v>321</v>
      </c>
      <c r="J7" s="34" t="s">
        <v>322</v>
      </c>
      <c r="K7" s="34" t="s">
        <v>289</v>
      </c>
      <c r="L7" s="34" t="s">
        <v>194</v>
      </c>
      <c r="M7" s="36">
        <v>30</v>
      </c>
      <c r="N7" s="60"/>
      <c r="O7" s="18" t="s">
        <v>577</v>
      </c>
    </row>
    <row r="8" spans="1:15" ht="132">
      <c r="A8" s="3" t="s">
        <v>41</v>
      </c>
      <c r="B8" s="39" t="s">
        <v>169</v>
      </c>
      <c r="C8" s="41">
        <v>25.23</v>
      </c>
      <c r="D8" s="4" t="s">
        <v>178</v>
      </c>
      <c r="E8" s="12">
        <v>505</v>
      </c>
      <c r="F8" s="4" t="s">
        <v>259</v>
      </c>
      <c r="G8" s="34" t="s">
        <v>483</v>
      </c>
      <c r="H8" s="34"/>
      <c r="I8" s="34" t="s">
        <v>359</v>
      </c>
      <c r="J8" s="34" t="s">
        <v>185</v>
      </c>
      <c r="K8" s="34" t="s">
        <v>404</v>
      </c>
      <c r="L8" s="34" t="s">
        <v>360</v>
      </c>
      <c r="M8" s="36">
        <v>592</v>
      </c>
      <c r="N8" s="60">
        <v>236</v>
      </c>
      <c r="O8" s="69" t="s">
        <v>528</v>
      </c>
    </row>
    <row r="9" spans="1:15" ht="171">
      <c r="A9" s="3" t="s">
        <v>167</v>
      </c>
      <c r="B9" s="39" t="s">
        <v>168</v>
      </c>
      <c r="C9" s="41">
        <v>0.64</v>
      </c>
      <c r="D9" s="4" t="s">
        <v>178</v>
      </c>
      <c r="E9" s="12">
        <v>23</v>
      </c>
      <c r="F9" s="4" t="s">
        <v>176</v>
      </c>
      <c r="G9" s="34" t="s">
        <v>238</v>
      </c>
      <c r="H9" s="34" t="s">
        <v>261</v>
      </c>
      <c r="I9" s="34" t="s">
        <v>321</v>
      </c>
      <c r="J9" s="4"/>
      <c r="K9" s="34" t="s">
        <v>289</v>
      </c>
      <c r="L9" s="4"/>
      <c r="M9" s="36"/>
      <c r="N9" s="60">
        <v>23</v>
      </c>
      <c r="O9" s="24" t="s">
        <v>534</v>
      </c>
    </row>
    <row r="10" spans="1:15" ht="132">
      <c r="A10" s="3" t="s">
        <v>173</v>
      </c>
      <c r="B10" s="39" t="s">
        <v>148</v>
      </c>
      <c r="C10" s="41">
        <v>46.11</v>
      </c>
      <c r="D10" s="4" t="s">
        <v>178</v>
      </c>
      <c r="E10" s="12">
        <v>922</v>
      </c>
      <c r="F10" s="4" t="s">
        <v>176</v>
      </c>
      <c r="G10" s="34" t="s">
        <v>490</v>
      </c>
      <c r="H10" s="34"/>
      <c r="I10" s="4"/>
      <c r="J10" s="4"/>
      <c r="K10" s="34" t="s">
        <v>289</v>
      </c>
      <c r="L10" s="34" t="s">
        <v>329</v>
      </c>
      <c r="M10" s="36">
        <v>700</v>
      </c>
      <c r="N10" s="60">
        <v>500</v>
      </c>
      <c r="O10" s="69" t="s">
        <v>528</v>
      </c>
    </row>
    <row r="11" spans="1:15" ht="132">
      <c r="A11" s="3" t="s">
        <v>45</v>
      </c>
      <c r="B11" s="39" t="s">
        <v>100</v>
      </c>
      <c r="C11" s="41">
        <v>28.35</v>
      </c>
      <c r="D11" s="4" t="s">
        <v>178</v>
      </c>
      <c r="E11" s="12">
        <v>513</v>
      </c>
      <c r="F11" s="34" t="s">
        <v>614</v>
      </c>
      <c r="G11" s="34" t="s">
        <v>484</v>
      </c>
      <c r="H11" s="34"/>
      <c r="I11" s="34" t="s">
        <v>615</v>
      </c>
      <c r="J11" s="34" t="s">
        <v>186</v>
      </c>
      <c r="K11" s="34" t="s">
        <v>289</v>
      </c>
      <c r="L11" s="4"/>
      <c r="M11" s="36"/>
      <c r="N11" s="60"/>
      <c r="O11" s="18" t="s">
        <v>578</v>
      </c>
    </row>
    <row r="12" spans="1:15" ht="144.75">
      <c r="A12" s="3" t="s">
        <v>46</v>
      </c>
      <c r="B12" s="39" t="s">
        <v>3</v>
      </c>
      <c r="C12" s="41">
        <v>2.46</v>
      </c>
      <c r="D12" s="4" t="s">
        <v>178</v>
      </c>
      <c r="E12" s="12">
        <v>74</v>
      </c>
      <c r="F12" s="4" t="s">
        <v>176</v>
      </c>
      <c r="G12" s="34" t="s">
        <v>627</v>
      </c>
      <c r="H12" s="35"/>
      <c r="I12" s="4"/>
      <c r="J12" s="4"/>
      <c r="K12" s="34" t="s">
        <v>409</v>
      </c>
      <c r="L12" s="34" t="s">
        <v>515</v>
      </c>
      <c r="M12" s="36"/>
      <c r="N12" s="60">
        <v>100</v>
      </c>
      <c r="O12" s="69" t="s">
        <v>528</v>
      </c>
    </row>
    <row r="13" spans="1:15" ht="171">
      <c r="A13" s="3" t="s">
        <v>49</v>
      </c>
      <c r="B13" s="39" t="s">
        <v>85</v>
      </c>
      <c r="C13" s="41">
        <v>17.96</v>
      </c>
      <c r="D13" s="4" t="s">
        <v>178</v>
      </c>
      <c r="E13" s="12">
        <v>359</v>
      </c>
      <c r="F13" s="4" t="s">
        <v>259</v>
      </c>
      <c r="G13" s="34" t="s">
        <v>629</v>
      </c>
      <c r="H13" s="34" t="s">
        <v>262</v>
      </c>
      <c r="I13" s="34" t="s">
        <v>189</v>
      </c>
      <c r="J13" s="34" t="s">
        <v>323</v>
      </c>
      <c r="K13" s="34" t="s">
        <v>289</v>
      </c>
      <c r="L13" s="34" t="s">
        <v>361</v>
      </c>
      <c r="M13" s="36"/>
      <c r="N13" s="60">
        <v>75</v>
      </c>
      <c r="O13" s="24" t="s">
        <v>534</v>
      </c>
    </row>
    <row r="14" spans="1:15" ht="66">
      <c r="A14" s="3" t="s">
        <v>55</v>
      </c>
      <c r="B14" s="39" t="s">
        <v>99</v>
      </c>
      <c r="C14" s="41">
        <v>0.99</v>
      </c>
      <c r="D14" s="4" t="s">
        <v>178</v>
      </c>
      <c r="E14" s="12">
        <v>36</v>
      </c>
      <c r="F14" s="4" t="s">
        <v>176</v>
      </c>
      <c r="G14" s="34"/>
      <c r="H14" s="34" t="s">
        <v>233</v>
      </c>
      <c r="I14" s="34" t="s">
        <v>324</v>
      </c>
      <c r="J14" s="4"/>
      <c r="K14" s="34" t="s">
        <v>290</v>
      </c>
      <c r="L14" s="4"/>
      <c r="M14" s="36"/>
      <c r="N14" s="60"/>
      <c r="O14" s="18" t="s">
        <v>579</v>
      </c>
    </row>
    <row r="15" spans="1:15" ht="132">
      <c r="A15" s="3" t="s">
        <v>108</v>
      </c>
      <c r="B15" s="39" t="s">
        <v>134</v>
      </c>
      <c r="C15" s="41">
        <v>1.41</v>
      </c>
      <c r="D15" s="4" t="s">
        <v>178</v>
      </c>
      <c r="E15" s="12">
        <v>51</v>
      </c>
      <c r="F15" s="4" t="s">
        <v>176</v>
      </c>
      <c r="G15" s="34" t="s">
        <v>473</v>
      </c>
      <c r="H15" s="34" t="s">
        <v>233</v>
      </c>
      <c r="I15" s="34" t="s">
        <v>513</v>
      </c>
      <c r="J15" s="4"/>
      <c r="K15" s="34" t="s">
        <v>404</v>
      </c>
      <c r="L15" s="4" t="s">
        <v>328</v>
      </c>
      <c r="M15" s="36"/>
      <c r="N15" s="60"/>
      <c r="O15" s="18" t="s">
        <v>572</v>
      </c>
    </row>
    <row r="16" spans="1:15" ht="132">
      <c r="A16" s="3" t="s">
        <v>110</v>
      </c>
      <c r="B16" s="39" t="s">
        <v>111</v>
      </c>
      <c r="C16" s="41">
        <v>22.69</v>
      </c>
      <c r="D16" s="4" t="s">
        <v>178</v>
      </c>
      <c r="E16" s="12">
        <v>454</v>
      </c>
      <c r="F16" s="4" t="s">
        <v>259</v>
      </c>
      <c r="G16" s="34" t="s">
        <v>257</v>
      </c>
      <c r="H16" s="34" t="s">
        <v>263</v>
      </c>
      <c r="I16" s="34" t="s">
        <v>287</v>
      </c>
      <c r="J16" s="4"/>
      <c r="K16" s="34" t="s">
        <v>289</v>
      </c>
      <c r="L16" s="4"/>
      <c r="M16" s="36"/>
      <c r="N16" s="60">
        <v>375</v>
      </c>
      <c r="O16" s="24" t="s">
        <v>534</v>
      </c>
    </row>
    <row r="17" spans="1:15" ht="105">
      <c r="A17" s="3" t="s">
        <v>60</v>
      </c>
      <c r="B17" s="39" t="s">
        <v>133</v>
      </c>
      <c r="C17" s="41">
        <v>4.68</v>
      </c>
      <c r="D17" s="4" t="s">
        <v>178</v>
      </c>
      <c r="E17" s="12">
        <v>140</v>
      </c>
      <c r="F17" s="4" t="s">
        <v>176</v>
      </c>
      <c r="G17" s="34" t="s">
        <v>630</v>
      </c>
      <c r="H17" s="34" t="s">
        <v>254</v>
      </c>
      <c r="I17" s="34" t="s">
        <v>288</v>
      </c>
      <c r="J17" s="4"/>
      <c r="K17" s="34" t="s">
        <v>289</v>
      </c>
      <c r="L17" s="4"/>
      <c r="M17" s="36"/>
      <c r="N17" s="60">
        <v>130</v>
      </c>
      <c r="O17" s="24" t="s">
        <v>534</v>
      </c>
    </row>
    <row r="18" spans="1:15" ht="224.25">
      <c r="A18" s="3" t="s">
        <v>63</v>
      </c>
      <c r="B18" s="39" t="s">
        <v>89</v>
      </c>
      <c r="C18" s="41">
        <v>43.07</v>
      </c>
      <c r="D18" s="4" t="s">
        <v>178</v>
      </c>
      <c r="E18" s="12">
        <v>861</v>
      </c>
      <c r="F18" s="4" t="s">
        <v>259</v>
      </c>
      <c r="G18" s="34" t="s">
        <v>258</v>
      </c>
      <c r="H18" s="34" t="s">
        <v>474</v>
      </c>
      <c r="I18" s="34" t="s">
        <v>191</v>
      </c>
      <c r="J18" s="34" t="s">
        <v>192</v>
      </c>
      <c r="K18" s="34" t="s">
        <v>404</v>
      </c>
      <c r="L18" s="34" t="s">
        <v>362</v>
      </c>
      <c r="M18" s="36"/>
      <c r="N18" s="60">
        <v>515</v>
      </c>
      <c r="O18" s="24" t="s">
        <v>534</v>
      </c>
    </row>
    <row r="19" spans="1:15" ht="144.75">
      <c r="A19" s="3" t="s">
        <v>66</v>
      </c>
      <c r="B19" s="39" t="s">
        <v>7</v>
      </c>
      <c r="C19" s="41">
        <v>45.66</v>
      </c>
      <c r="D19" s="4" t="s">
        <v>178</v>
      </c>
      <c r="E19" s="12">
        <v>913</v>
      </c>
      <c r="F19" s="4" t="s">
        <v>259</v>
      </c>
      <c r="G19" s="34" t="s">
        <v>632</v>
      </c>
      <c r="H19" s="34" t="s">
        <v>233</v>
      </c>
      <c r="I19" s="34" t="s">
        <v>187</v>
      </c>
      <c r="J19" s="34" t="s">
        <v>188</v>
      </c>
      <c r="K19" s="34" t="s">
        <v>409</v>
      </c>
      <c r="L19" s="34" t="s">
        <v>341</v>
      </c>
      <c r="M19" s="36"/>
      <c r="N19" s="60">
        <v>350</v>
      </c>
      <c r="O19" s="24" t="s">
        <v>534</v>
      </c>
    </row>
    <row r="20" spans="1:15" ht="144.75">
      <c r="A20" s="3" t="s">
        <v>67</v>
      </c>
      <c r="B20" s="39" t="s">
        <v>91</v>
      </c>
      <c r="C20" s="41">
        <v>37.05</v>
      </c>
      <c r="D20" s="4" t="s">
        <v>178</v>
      </c>
      <c r="E20" s="12">
        <v>465</v>
      </c>
      <c r="F20" s="34" t="s">
        <v>613</v>
      </c>
      <c r="G20" s="34" t="s">
        <v>633</v>
      </c>
      <c r="H20" s="34" t="s">
        <v>264</v>
      </c>
      <c r="I20" s="34" t="s">
        <v>363</v>
      </c>
      <c r="J20" s="4"/>
      <c r="K20" s="34" t="s">
        <v>289</v>
      </c>
      <c r="L20" s="34" t="s">
        <v>193</v>
      </c>
      <c r="M20" s="36"/>
      <c r="N20" s="60">
        <v>316</v>
      </c>
      <c r="O20" s="24" t="s">
        <v>534</v>
      </c>
    </row>
    <row r="21" spans="1:15" ht="105">
      <c r="A21" s="3" t="s">
        <v>30</v>
      </c>
      <c r="B21" s="39" t="s">
        <v>177</v>
      </c>
      <c r="C21" s="41">
        <v>0.23</v>
      </c>
      <c r="D21" s="4" t="s">
        <v>178</v>
      </c>
      <c r="E21" s="12">
        <v>9</v>
      </c>
      <c r="F21" s="4" t="s">
        <v>176</v>
      </c>
      <c r="G21" s="34"/>
      <c r="H21" s="34" t="s">
        <v>233</v>
      </c>
      <c r="I21" s="34" t="s">
        <v>190</v>
      </c>
      <c r="J21" s="4"/>
      <c r="K21" s="34" t="s">
        <v>289</v>
      </c>
      <c r="L21" s="4"/>
      <c r="M21" s="36"/>
      <c r="N21" s="60"/>
      <c r="O21" s="18" t="s">
        <v>579</v>
      </c>
    </row>
    <row r="22" spans="1:15" ht="118.5">
      <c r="A22" s="3" t="s">
        <v>31</v>
      </c>
      <c r="B22" s="39" t="s">
        <v>79</v>
      </c>
      <c r="C22" s="41">
        <v>2.56</v>
      </c>
      <c r="D22" s="4" t="s">
        <v>178</v>
      </c>
      <c r="E22" s="12">
        <v>77</v>
      </c>
      <c r="F22" s="34" t="s">
        <v>611</v>
      </c>
      <c r="G22" s="34" t="s">
        <v>481</v>
      </c>
      <c r="H22" s="34"/>
      <c r="I22" s="4" t="s">
        <v>327</v>
      </c>
      <c r="J22" s="34" t="s">
        <v>317</v>
      </c>
      <c r="K22" s="34" t="s">
        <v>290</v>
      </c>
      <c r="L22" s="4"/>
      <c r="M22" s="36"/>
      <c r="N22" s="60"/>
      <c r="O22" s="18" t="s">
        <v>572</v>
      </c>
    </row>
    <row r="23" spans="1:15" ht="66">
      <c r="A23" s="3" t="s">
        <v>291</v>
      </c>
      <c r="B23" s="39" t="s">
        <v>292</v>
      </c>
      <c r="C23" s="41">
        <v>2.2</v>
      </c>
      <c r="D23" s="4"/>
      <c r="E23" s="12"/>
      <c r="F23" s="4"/>
      <c r="G23" s="34"/>
      <c r="H23" s="34"/>
      <c r="I23" s="34" t="s">
        <v>325</v>
      </c>
      <c r="J23" s="34" t="s">
        <v>326</v>
      </c>
      <c r="K23" s="34" t="s">
        <v>289</v>
      </c>
      <c r="L23" s="34"/>
      <c r="M23" s="36"/>
      <c r="N23" s="60">
        <f>(2.2*0.75)*40</f>
        <v>66</v>
      </c>
      <c r="O23" s="24" t="s">
        <v>534</v>
      </c>
    </row>
    <row r="24" spans="1:15" ht="132">
      <c r="A24" s="3" t="s">
        <v>403</v>
      </c>
      <c r="B24" s="2" t="s">
        <v>397</v>
      </c>
      <c r="C24" s="68">
        <v>0.77</v>
      </c>
      <c r="D24" s="4"/>
      <c r="E24" s="12"/>
      <c r="F24" s="4" t="s">
        <v>176</v>
      </c>
      <c r="G24" s="2" t="s">
        <v>242</v>
      </c>
      <c r="H24" s="2" t="s">
        <v>398</v>
      </c>
      <c r="I24" s="34" t="s">
        <v>399</v>
      </c>
      <c r="J24" s="34" t="s">
        <v>401</v>
      </c>
      <c r="K24" s="34" t="s">
        <v>404</v>
      </c>
      <c r="L24" s="34" t="s">
        <v>400</v>
      </c>
      <c r="M24" s="36"/>
      <c r="N24" s="60">
        <v>14</v>
      </c>
      <c r="O24" s="69" t="s">
        <v>528</v>
      </c>
    </row>
    <row r="25" spans="1:15" ht="198">
      <c r="A25" s="3" t="s">
        <v>414</v>
      </c>
      <c r="B25" s="2" t="s">
        <v>415</v>
      </c>
      <c r="C25" s="68">
        <v>8.22</v>
      </c>
      <c r="D25" s="4" t="s">
        <v>435</v>
      </c>
      <c r="E25" s="12" t="s">
        <v>435</v>
      </c>
      <c r="F25" s="34" t="s">
        <v>612</v>
      </c>
      <c r="G25" s="2" t="s">
        <v>635</v>
      </c>
      <c r="H25" s="2" t="s">
        <v>436</v>
      </c>
      <c r="I25" s="34"/>
      <c r="J25" s="34"/>
      <c r="K25" s="34" t="s">
        <v>437</v>
      </c>
      <c r="L25" s="34" t="s">
        <v>497</v>
      </c>
      <c r="M25" s="36"/>
      <c r="N25" s="60">
        <v>70</v>
      </c>
      <c r="O25" s="24" t="s">
        <v>534</v>
      </c>
    </row>
    <row r="26" spans="1:15" ht="105">
      <c r="A26" s="3" t="s">
        <v>416</v>
      </c>
      <c r="B26" s="2" t="s">
        <v>417</v>
      </c>
      <c r="C26" s="68">
        <v>2.61</v>
      </c>
      <c r="D26" s="4"/>
      <c r="E26" s="12"/>
      <c r="F26" s="4"/>
      <c r="G26" s="2" t="s">
        <v>257</v>
      </c>
      <c r="H26" s="2"/>
      <c r="I26" s="34"/>
      <c r="J26" s="34"/>
      <c r="K26" s="34"/>
      <c r="L26" s="34" t="s">
        <v>453</v>
      </c>
      <c r="M26" s="36"/>
      <c r="N26" s="60">
        <f>(C26*0.75)*40</f>
        <v>78.3</v>
      </c>
      <c r="O26" s="24" t="s">
        <v>534</v>
      </c>
    </row>
    <row r="27" spans="1:15" ht="39">
      <c r="A27" s="3" t="s">
        <v>427</v>
      </c>
      <c r="B27" s="2" t="s">
        <v>428</v>
      </c>
      <c r="C27" s="68">
        <v>6</v>
      </c>
      <c r="D27" s="4" t="s">
        <v>435</v>
      </c>
      <c r="E27" s="12" t="s">
        <v>435</v>
      </c>
      <c r="F27" s="4"/>
      <c r="G27" s="2"/>
      <c r="H27" s="2"/>
      <c r="I27" s="34"/>
      <c r="J27" s="34"/>
      <c r="K27" s="34" t="s">
        <v>499</v>
      </c>
      <c r="L27" s="34" t="s">
        <v>498</v>
      </c>
      <c r="M27" s="36"/>
      <c r="N27" s="60">
        <v>125</v>
      </c>
      <c r="O27" s="24" t="s">
        <v>534</v>
      </c>
    </row>
    <row r="28" spans="1:15" ht="144.75">
      <c r="A28" s="3" t="s">
        <v>431</v>
      </c>
      <c r="B28" s="2" t="s">
        <v>432</v>
      </c>
      <c r="C28" s="68">
        <v>1.8</v>
      </c>
      <c r="D28" s="4" t="s">
        <v>435</v>
      </c>
      <c r="E28" s="12" t="s">
        <v>435</v>
      </c>
      <c r="F28" s="4"/>
      <c r="G28" s="2"/>
      <c r="H28" s="2"/>
      <c r="I28" s="34" t="s">
        <v>501</v>
      </c>
      <c r="J28" s="34" t="s">
        <v>502</v>
      </c>
      <c r="K28" s="34" t="s">
        <v>499</v>
      </c>
      <c r="L28" s="34" t="s">
        <v>500</v>
      </c>
      <c r="M28" s="36"/>
      <c r="N28" s="60">
        <f>(1*0.9)*40</f>
        <v>36</v>
      </c>
      <c r="O28" s="24" t="s">
        <v>534</v>
      </c>
    </row>
    <row r="29" spans="1:15" ht="26.25">
      <c r="A29" s="3" t="s">
        <v>433</v>
      </c>
      <c r="B29" s="2" t="s">
        <v>434</v>
      </c>
      <c r="C29" s="68">
        <v>1.19</v>
      </c>
      <c r="D29" s="4" t="s">
        <v>435</v>
      </c>
      <c r="E29" s="4" t="s">
        <v>435</v>
      </c>
      <c r="F29" s="4" t="s">
        <v>460</v>
      </c>
      <c r="G29" s="2" t="s">
        <v>460</v>
      </c>
      <c r="H29" s="2"/>
      <c r="I29" s="34"/>
      <c r="J29" s="34"/>
      <c r="K29" s="34" t="s">
        <v>499</v>
      </c>
      <c r="L29" s="34"/>
      <c r="M29" s="36"/>
      <c r="N29" s="60">
        <f>(C29*0.9)*30</f>
        <v>32.129999999999995</v>
      </c>
      <c r="O29" s="24" t="s">
        <v>534</v>
      </c>
    </row>
    <row r="30" spans="1:15" ht="105">
      <c r="A30" s="3" t="s">
        <v>449</v>
      </c>
      <c r="B30" s="2" t="s">
        <v>450</v>
      </c>
      <c r="C30" s="68">
        <v>0.61</v>
      </c>
      <c r="D30" s="4" t="s">
        <v>435</v>
      </c>
      <c r="E30" s="12" t="s">
        <v>435</v>
      </c>
      <c r="F30" s="4"/>
      <c r="G30" s="2"/>
      <c r="H30" s="2" t="s">
        <v>457</v>
      </c>
      <c r="I30" s="34" t="s">
        <v>458</v>
      </c>
      <c r="J30" s="34" t="s">
        <v>459</v>
      </c>
      <c r="K30" s="34" t="s">
        <v>451</v>
      </c>
      <c r="L30" s="34" t="s">
        <v>452</v>
      </c>
      <c r="M30" s="36"/>
      <c r="N30" s="60">
        <v>15</v>
      </c>
      <c r="O30" s="24" t="s">
        <v>534</v>
      </c>
    </row>
    <row r="31" spans="1:15" ht="105">
      <c r="A31" s="3" t="s">
        <v>447</v>
      </c>
      <c r="B31" s="2" t="s">
        <v>448</v>
      </c>
      <c r="C31" s="68">
        <v>28.59</v>
      </c>
      <c r="D31" s="4" t="s">
        <v>435</v>
      </c>
      <c r="E31" s="12" t="s">
        <v>435</v>
      </c>
      <c r="F31" s="4"/>
      <c r="G31" s="2" t="s">
        <v>454</v>
      </c>
      <c r="H31" s="2"/>
      <c r="I31" s="34" t="s">
        <v>455</v>
      </c>
      <c r="J31" s="34"/>
      <c r="K31" s="34" t="s">
        <v>451</v>
      </c>
      <c r="L31" s="34" t="s">
        <v>456</v>
      </c>
      <c r="M31" s="36"/>
      <c r="N31" s="60">
        <v>340</v>
      </c>
      <c r="O31" s="69" t="s">
        <v>528</v>
      </c>
    </row>
    <row r="32" spans="1:15" ht="39">
      <c r="A32" s="63" t="s">
        <v>535</v>
      </c>
      <c r="B32" s="63" t="s">
        <v>536</v>
      </c>
      <c r="C32" s="68">
        <v>0.15</v>
      </c>
      <c r="D32" s="4" t="s">
        <v>435</v>
      </c>
      <c r="E32" s="12" t="s">
        <v>435</v>
      </c>
      <c r="F32" s="4"/>
      <c r="G32" s="2"/>
      <c r="H32" s="2"/>
      <c r="I32" s="35" t="s">
        <v>600</v>
      </c>
      <c r="J32" s="34"/>
      <c r="K32" s="34"/>
      <c r="L32" s="35" t="s">
        <v>599</v>
      </c>
      <c r="M32" s="36"/>
      <c r="N32" s="60">
        <v>28</v>
      </c>
      <c r="O32" s="24" t="s">
        <v>534</v>
      </c>
    </row>
    <row r="33" spans="1:15" ht="12.75">
      <c r="A33" s="33"/>
      <c r="B33" s="33"/>
      <c r="C33" s="33"/>
      <c r="D33" s="33"/>
      <c r="E33" s="43"/>
      <c r="F33" s="33"/>
      <c r="G33" s="33"/>
      <c r="H33" s="33"/>
      <c r="I33" s="33"/>
      <c r="J33" s="33"/>
      <c r="K33" s="33"/>
      <c r="L33" s="33"/>
      <c r="M33" s="43">
        <f>SUM(M4:M23)</f>
        <v>1507</v>
      </c>
      <c r="N33" s="61">
        <f>SUM(N4:N32)</f>
        <v>3514.4300000000003</v>
      </c>
      <c r="O33" s="33"/>
    </row>
  </sheetData>
  <sheetProtection/>
  <printOptions/>
  <pageMargins left="0.25" right="0.25" top="0.75" bottom="0.75" header="0.3" footer="0.3"/>
  <pageSetup fitToHeight="0" fitToWidth="1" horizontalDpi="600" verticalDpi="600" orientation="landscape" paperSize="8" scale="7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48"/>
  <sheetViews>
    <sheetView zoomScalePageLayoutView="0" workbookViewId="0" topLeftCell="A1">
      <pane ySplit="3" topLeftCell="A47" activePane="bottomLeft" state="frozen"/>
      <selection pane="topLeft" activeCell="B1" sqref="B1"/>
      <selection pane="bottomLeft" activeCell="D4" sqref="D4"/>
    </sheetView>
  </sheetViews>
  <sheetFormatPr defaultColWidth="9.140625" defaultRowHeight="12.75"/>
  <cols>
    <col min="1" max="1" width="14.28125" style="0" bestFit="1" customWidth="1"/>
    <col min="2" max="2" width="23.28125" style="0" customWidth="1"/>
    <col min="3" max="3" width="11.140625" style="0" customWidth="1"/>
    <col min="4" max="4" width="19.8515625" style="0" customWidth="1"/>
    <col min="5" max="6" width="8.8515625" style="0" customWidth="1"/>
    <col min="7" max="7" width="13.7109375" style="0" customWidth="1"/>
    <col min="8" max="8" width="8.8515625" style="0" customWidth="1"/>
    <col min="9" max="9" width="11.421875" style="0" customWidth="1"/>
    <col min="10" max="10" width="10.57421875" style="0" customWidth="1"/>
    <col min="11" max="11" width="12.421875" style="0" customWidth="1"/>
    <col min="12" max="12" width="13.421875" style="0" customWidth="1"/>
    <col min="13" max="14" width="8.8515625" style="0" customWidth="1"/>
    <col min="15" max="15" width="10.140625" style="0" bestFit="1" customWidth="1"/>
  </cols>
  <sheetData>
    <row r="1" ht="34.5" customHeight="1">
      <c r="A1" s="54" t="s">
        <v>379</v>
      </c>
    </row>
    <row r="3" spans="1:15" ht="92.25">
      <c r="A3" s="27" t="s">
        <v>234</v>
      </c>
      <c r="B3" s="30" t="s">
        <v>235</v>
      </c>
      <c r="C3" s="27" t="s">
        <v>236</v>
      </c>
      <c r="D3" s="28" t="s">
        <v>237</v>
      </c>
      <c r="E3" s="28" t="s">
        <v>277</v>
      </c>
      <c r="F3" s="28" t="s">
        <v>94</v>
      </c>
      <c r="G3" s="28" t="s">
        <v>95</v>
      </c>
      <c r="H3" s="28" t="s">
        <v>278</v>
      </c>
      <c r="I3" s="29" t="s">
        <v>279</v>
      </c>
      <c r="J3" s="29" t="s">
        <v>348</v>
      </c>
      <c r="K3" s="30" t="s">
        <v>280</v>
      </c>
      <c r="L3" s="28" t="s">
        <v>179</v>
      </c>
      <c r="M3" s="28" t="s">
        <v>160</v>
      </c>
      <c r="N3" s="28" t="s">
        <v>281</v>
      </c>
      <c r="O3" s="19" t="s">
        <v>282</v>
      </c>
    </row>
    <row r="4" spans="1:15" ht="78.75">
      <c r="A4" s="3" t="s">
        <v>131</v>
      </c>
      <c r="B4" s="39" t="s">
        <v>537</v>
      </c>
      <c r="C4" s="41">
        <v>13.24</v>
      </c>
      <c r="D4" s="4" t="s">
        <v>220</v>
      </c>
      <c r="E4" s="49">
        <v>258.8</v>
      </c>
      <c r="F4" s="4" t="s">
        <v>259</v>
      </c>
      <c r="G4" s="34" t="s">
        <v>265</v>
      </c>
      <c r="H4" s="2"/>
      <c r="I4" s="2" t="s">
        <v>200</v>
      </c>
      <c r="J4" s="2" t="s">
        <v>317</v>
      </c>
      <c r="K4" s="2" t="s">
        <v>289</v>
      </c>
      <c r="L4" s="1"/>
      <c r="M4" s="10">
        <v>266</v>
      </c>
      <c r="N4" s="10"/>
      <c r="O4" s="18" t="s">
        <v>580</v>
      </c>
    </row>
    <row r="5" spans="1:15" ht="52.5">
      <c r="A5" s="3" t="s">
        <v>132</v>
      </c>
      <c r="B5" s="39" t="s">
        <v>97</v>
      </c>
      <c r="C5" s="41">
        <v>1.54</v>
      </c>
      <c r="D5" s="4" t="s">
        <v>220</v>
      </c>
      <c r="E5" s="49">
        <v>55.440000000000005</v>
      </c>
      <c r="F5" s="4" t="s">
        <v>176</v>
      </c>
      <c r="G5" s="34"/>
      <c r="H5" s="1"/>
      <c r="I5" s="1"/>
      <c r="J5" s="1"/>
      <c r="K5" s="2" t="s">
        <v>289</v>
      </c>
      <c r="L5" s="1"/>
      <c r="M5" s="10">
        <v>16</v>
      </c>
      <c r="N5" s="10">
        <v>16</v>
      </c>
      <c r="O5" s="24" t="s">
        <v>534</v>
      </c>
    </row>
    <row r="6" spans="1:15" ht="66">
      <c r="A6" s="3" t="s">
        <v>116</v>
      </c>
      <c r="B6" s="39" t="s">
        <v>136</v>
      </c>
      <c r="C6" s="41">
        <v>3.36</v>
      </c>
      <c r="D6" s="4" t="s">
        <v>220</v>
      </c>
      <c r="E6" s="49">
        <v>100.8</v>
      </c>
      <c r="F6" s="4" t="s">
        <v>176</v>
      </c>
      <c r="G6" s="34" t="s">
        <v>478</v>
      </c>
      <c r="H6" s="1"/>
      <c r="I6" s="2" t="s">
        <v>312</v>
      </c>
      <c r="J6" s="2" t="s">
        <v>317</v>
      </c>
      <c r="K6" s="2" t="s">
        <v>289</v>
      </c>
      <c r="L6" s="1"/>
      <c r="M6" s="10"/>
      <c r="N6" s="10"/>
      <c r="O6" s="18" t="s">
        <v>572</v>
      </c>
    </row>
    <row r="7" spans="1:15" ht="52.5">
      <c r="A7" s="3" t="s">
        <v>118</v>
      </c>
      <c r="B7" s="39" t="s">
        <v>219</v>
      </c>
      <c r="C7" s="41">
        <v>2.69</v>
      </c>
      <c r="D7" s="4" t="s">
        <v>220</v>
      </c>
      <c r="E7" s="49">
        <v>80.7</v>
      </c>
      <c r="F7" s="4" t="s">
        <v>176</v>
      </c>
      <c r="G7" s="34"/>
      <c r="H7" s="1"/>
      <c r="I7" s="1"/>
      <c r="J7" s="1"/>
      <c r="K7" s="2" t="s">
        <v>289</v>
      </c>
      <c r="L7" s="1"/>
      <c r="M7" s="10"/>
      <c r="N7" s="10">
        <v>81</v>
      </c>
      <c r="O7" s="24" t="s">
        <v>534</v>
      </c>
    </row>
    <row r="8" spans="1:15" ht="78.75">
      <c r="A8" s="3" t="s">
        <v>121</v>
      </c>
      <c r="B8" s="39" t="s">
        <v>138</v>
      </c>
      <c r="C8" s="41">
        <v>4.27</v>
      </c>
      <c r="D8" s="4" t="s">
        <v>220</v>
      </c>
      <c r="E8" s="49">
        <v>104.1</v>
      </c>
      <c r="F8" s="4" t="s">
        <v>259</v>
      </c>
      <c r="G8" s="34" t="s">
        <v>266</v>
      </c>
      <c r="H8" s="17"/>
      <c r="I8" s="34" t="s">
        <v>509</v>
      </c>
      <c r="J8" s="2" t="s">
        <v>317</v>
      </c>
      <c r="K8" s="2" t="s">
        <v>289</v>
      </c>
      <c r="L8" s="1"/>
      <c r="M8" s="10">
        <v>105</v>
      </c>
      <c r="N8" s="10"/>
      <c r="O8" s="18" t="s">
        <v>572</v>
      </c>
    </row>
    <row r="9" spans="1:15" ht="132">
      <c r="A9" s="3" t="s">
        <v>122</v>
      </c>
      <c r="B9" s="39" t="s">
        <v>139</v>
      </c>
      <c r="C9" s="41">
        <v>22.86</v>
      </c>
      <c r="D9" s="4" t="s">
        <v>220</v>
      </c>
      <c r="E9" s="49">
        <v>457.2</v>
      </c>
      <c r="F9" s="4" t="s">
        <v>176</v>
      </c>
      <c r="G9" s="34" t="s">
        <v>267</v>
      </c>
      <c r="H9" s="2" t="s">
        <v>233</v>
      </c>
      <c r="I9" s="2" t="s">
        <v>204</v>
      </c>
      <c r="J9" s="2" t="s">
        <v>205</v>
      </c>
      <c r="K9" s="2" t="s">
        <v>289</v>
      </c>
      <c r="L9" s="2" t="s">
        <v>355</v>
      </c>
      <c r="M9" s="10">
        <v>560</v>
      </c>
      <c r="N9" s="10">
        <v>70</v>
      </c>
      <c r="O9" s="24" t="s">
        <v>534</v>
      </c>
    </row>
    <row r="10" spans="1:15" ht="184.5">
      <c r="A10" s="3" t="s">
        <v>129</v>
      </c>
      <c r="B10" s="39" t="s">
        <v>146</v>
      </c>
      <c r="C10" s="41">
        <v>2.89</v>
      </c>
      <c r="D10" s="4" t="s">
        <v>220</v>
      </c>
      <c r="E10" s="49">
        <v>86.7</v>
      </c>
      <c r="F10" s="4" t="s">
        <v>176</v>
      </c>
      <c r="G10" s="34" t="s">
        <v>174</v>
      </c>
      <c r="H10" s="2" t="s">
        <v>246</v>
      </c>
      <c r="I10" s="2" t="s">
        <v>511</v>
      </c>
      <c r="J10" s="1"/>
      <c r="K10" s="2" t="s">
        <v>289</v>
      </c>
      <c r="L10" s="1"/>
      <c r="M10" s="10">
        <v>37</v>
      </c>
      <c r="N10" s="10"/>
      <c r="O10" s="18" t="s">
        <v>575</v>
      </c>
    </row>
    <row r="11" spans="1:15" ht="52.5">
      <c r="A11" s="3" t="s">
        <v>130</v>
      </c>
      <c r="B11" s="39" t="s">
        <v>147</v>
      </c>
      <c r="C11" s="41">
        <v>2.26</v>
      </c>
      <c r="D11" s="4" t="s">
        <v>220</v>
      </c>
      <c r="E11" s="49">
        <v>19.79999999999999</v>
      </c>
      <c r="F11" s="4" t="s">
        <v>259</v>
      </c>
      <c r="G11" s="34" t="s">
        <v>239</v>
      </c>
      <c r="H11" s="1"/>
      <c r="I11" s="1" t="s">
        <v>342</v>
      </c>
      <c r="J11" s="2" t="s">
        <v>317</v>
      </c>
      <c r="K11" s="2" t="s">
        <v>289</v>
      </c>
      <c r="L11" s="1"/>
      <c r="M11" s="10">
        <v>50</v>
      </c>
      <c r="N11" s="10"/>
      <c r="O11" s="18" t="s">
        <v>572</v>
      </c>
    </row>
    <row r="12" spans="1:15" ht="158.25">
      <c r="A12" s="3" t="s">
        <v>38</v>
      </c>
      <c r="B12" s="39" t="s">
        <v>156</v>
      </c>
      <c r="C12" s="41">
        <v>5.63</v>
      </c>
      <c r="D12" s="4" t="s">
        <v>220</v>
      </c>
      <c r="E12" s="49">
        <v>168.9</v>
      </c>
      <c r="F12" s="4" t="s">
        <v>259</v>
      </c>
      <c r="G12" s="34" t="s">
        <v>268</v>
      </c>
      <c r="H12" s="1"/>
      <c r="I12" s="2" t="s">
        <v>203</v>
      </c>
      <c r="J12" s="2" t="s">
        <v>356</v>
      </c>
      <c r="K12" s="2" t="s">
        <v>290</v>
      </c>
      <c r="L12" s="1"/>
      <c r="M12" s="10"/>
      <c r="N12" s="10"/>
      <c r="O12" s="18" t="s">
        <v>581</v>
      </c>
    </row>
    <row r="13" spans="1:15" ht="66">
      <c r="A13" s="3" t="s">
        <v>166</v>
      </c>
      <c r="B13" s="39" t="s">
        <v>196</v>
      </c>
      <c r="C13" s="41">
        <v>0.25</v>
      </c>
      <c r="D13" s="4" t="s">
        <v>220</v>
      </c>
      <c r="E13" s="49">
        <v>10</v>
      </c>
      <c r="F13" s="4" t="s">
        <v>176</v>
      </c>
      <c r="G13" s="34" t="s">
        <v>357</v>
      </c>
      <c r="H13" s="2"/>
      <c r="I13" s="34" t="s">
        <v>357</v>
      </c>
      <c r="J13" s="2" t="s">
        <v>317</v>
      </c>
      <c r="K13" s="2" t="s">
        <v>289</v>
      </c>
      <c r="L13" s="1"/>
      <c r="M13" s="10"/>
      <c r="N13" s="10"/>
      <c r="O13" s="18" t="s">
        <v>572</v>
      </c>
    </row>
    <row r="14" spans="1:15" ht="66">
      <c r="A14" s="3" t="s">
        <v>48</v>
      </c>
      <c r="B14" s="39" t="s">
        <v>84</v>
      </c>
      <c r="C14" s="41">
        <v>2.79</v>
      </c>
      <c r="D14" s="4" t="s">
        <v>220</v>
      </c>
      <c r="E14" s="49">
        <v>83.70000000000002</v>
      </c>
      <c r="F14" s="4" t="s">
        <v>176</v>
      </c>
      <c r="G14" s="34"/>
      <c r="H14" s="2" t="s">
        <v>246</v>
      </c>
      <c r="I14" s="2" t="s">
        <v>206</v>
      </c>
      <c r="J14" s="1"/>
      <c r="K14" s="2" t="s">
        <v>290</v>
      </c>
      <c r="L14" s="1"/>
      <c r="M14" s="10"/>
      <c r="N14" s="10"/>
      <c r="O14" s="18" t="s">
        <v>582</v>
      </c>
    </row>
    <row r="15" spans="1:15" ht="132">
      <c r="A15" s="3" t="s">
        <v>23</v>
      </c>
      <c r="B15" s="39" t="s">
        <v>155</v>
      </c>
      <c r="C15" s="41">
        <v>24.66</v>
      </c>
      <c r="D15" s="4" t="s">
        <v>220</v>
      </c>
      <c r="E15" s="49">
        <v>493.2</v>
      </c>
      <c r="F15" s="4" t="s">
        <v>176</v>
      </c>
      <c r="G15" s="34" t="s">
        <v>622</v>
      </c>
      <c r="H15" s="1"/>
      <c r="I15" s="2" t="s">
        <v>465</v>
      </c>
      <c r="J15" s="2" t="s">
        <v>358</v>
      </c>
      <c r="K15" s="2" t="s">
        <v>410</v>
      </c>
      <c r="L15" s="2" t="s">
        <v>201</v>
      </c>
      <c r="M15" s="10">
        <v>505</v>
      </c>
      <c r="N15" s="10">
        <v>80</v>
      </c>
      <c r="O15" s="24" t="s">
        <v>534</v>
      </c>
    </row>
    <row r="16" spans="1:15" ht="132">
      <c r="A16" s="3" t="s">
        <v>24</v>
      </c>
      <c r="B16" s="39" t="s">
        <v>75</v>
      </c>
      <c r="C16" s="41">
        <v>16.38</v>
      </c>
      <c r="D16" s="4" t="s">
        <v>220</v>
      </c>
      <c r="E16" s="49">
        <v>327.59999999999997</v>
      </c>
      <c r="F16" s="34" t="s">
        <v>608</v>
      </c>
      <c r="G16" s="34" t="s">
        <v>269</v>
      </c>
      <c r="H16" s="2"/>
      <c r="I16" s="2" t="s">
        <v>466</v>
      </c>
      <c r="J16" s="2" t="s">
        <v>317</v>
      </c>
      <c r="K16" s="2" t="s">
        <v>410</v>
      </c>
      <c r="L16" s="1"/>
      <c r="M16" s="10">
        <v>495</v>
      </c>
      <c r="N16" s="10"/>
      <c r="O16" s="18" t="s">
        <v>572</v>
      </c>
    </row>
    <row r="17" spans="1:15" ht="78.75">
      <c r="A17" s="3" t="s">
        <v>25</v>
      </c>
      <c r="B17" s="39" t="s">
        <v>76</v>
      </c>
      <c r="C17" s="41">
        <v>1.94</v>
      </c>
      <c r="D17" s="4" t="s">
        <v>220</v>
      </c>
      <c r="E17" s="49">
        <v>69.84</v>
      </c>
      <c r="F17" s="4" t="s">
        <v>176</v>
      </c>
      <c r="G17" s="34"/>
      <c r="H17" s="1"/>
      <c r="I17" s="2" t="s">
        <v>510</v>
      </c>
      <c r="J17" s="1"/>
      <c r="K17" s="2" t="s">
        <v>404</v>
      </c>
      <c r="L17" s="1"/>
      <c r="M17" s="10">
        <v>40</v>
      </c>
      <c r="N17" s="10"/>
      <c r="O17" s="18" t="s">
        <v>583</v>
      </c>
    </row>
    <row r="18" spans="1:15" ht="105">
      <c r="A18" s="3" t="s">
        <v>53</v>
      </c>
      <c r="B18" s="39" t="s">
        <v>157</v>
      </c>
      <c r="C18" s="41">
        <v>2.57</v>
      </c>
      <c r="D18" s="4" t="s">
        <v>220</v>
      </c>
      <c r="E18" s="49">
        <v>77.1</v>
      </c>
      <c r="F18" s="4" t="s">
        <v>176</v>
      </c>
      <c r="G18" s="34" t="s">
        <v>470</v>
      </c>
      <c r="H18" s="2" t="s">
        <v>246</v>
      </c>
      <c r="I18" s="1"/>
      <c r="J18" s="1"/>
      <c r="K18" s="2" t="s">
        <v>290</v>
      </c>
      <c r="L18" s="1"/>
      <c r="M18" s="10"/>
      <c r="N18" s="10">
        <v>60</v>
      </c>
      <c r="O18" s="24" t="s">
        <v>534</v>
      </c>
    </row>
    <row r="19" spans="1:15" ht="66">
      <c r="A19" s="3" t="s">
        <v>27</v>
      </c>
      <c r="B19" s="39" t="s">
        <v>12</v>
      </c>
      <c r="C19" s="41">
        <v>0.77</v>
      </c>
      <c r="D19" s="4" t="s">
        <v>220</v>
      </c>
      <c r="E19" s="49">
        <v>27.720000000000002</v>
      </c>
      <c r="F19" s="4" t="s">
        <v>176</v>
      </c>
      <c r="G19" s="34" t="s">
        <v>251</v>
      </c>
      <c r="H19" s="17"/>
      <c r="I19" s="2" t="s">
        <v>96</v>
      </c>
      <c r="J19" s="2" t="s">
        <v>317</v>
      </c>
      <c r="K19" s="2" t="s">
        <v>290</v>
      </c>
      <c r="L19" s="1"/>
      <c r="M19" s="10"/>
      <c r="N19" s="10"/>
      <c r="O19" s="18" t="s">
        <v>572</v>
      </c>
    </row>
    <row r="20" spans="1:15" ht="78.75">
      <c r="A20" s="3" t="s">
        <v>28</v>
      </c>
      <c r="B20" s="39" t="s">
        <v>77</v>
      </c>
      <c r="C20" s="41">
        <v>2.08</v>
      </c>
      <c r="D20" s="4" t="s">
        <v>220</v>
      </c>
      <c r="E20" s="49">
        <v>62.400000000000006</v>
      </c>
      <c r="F20" s="4" t="s">
        <v>259</v>
      </c>
      <c r="G20" s="34" t="s">
        <v>467</v>
      </c>
      <c r="H20" s="1"/>
      <c r="I20" s="2" t="s">
        <v>202</v>
      </c>
      <c r="J20" s="2" t="s">
        <v>317</v>
      </c>
      <c r="K20" s="2" t="s">
        <v>290</v>
      </c>
      <c r="L20" s="1"/>
      <c r="M20" s="10"/>
      <c r="N20" s="10"/>
      <c r="O20" s="18" t="s">
        <v>572</v>
      </c>
    </row>
    <row r="21" spans="1:15" ht="158.25">
      <c r="A21" s="3" t="s">
        <v>29</v>
      </c>
      <c r="B21" s="39" t="s">
        <v>78</v>
      </c>
      <c r="C21" s="41">
        <v>2.68</v>
      </c>
      <c r="D21" s="4" t="s">
        <v>220</v>
      </c>
      <c r="E21" s="50">
        <v>80.4</v>
      </c>
      <c r="F21" s="4" t="s">
        <v>259</v>
      </c>
      <c r="G21" s="34" t="s">
        <v>268</v>
      </c>
      <c r="H21" s="2" t="s">
        <v>233</v>
      </c>
      <c r="I21" s="1" t="s">
        <v>93</v>
      </c>
      <c r="J21" s="2" t="s">
        <v>356</v>
      </c>
      <c r="K21" s="2" t="s">
        <v>290</v>
      </c>
      <c r="L21" s="1"/>
      <c r="M21" s="10"/>
      <c r="N21" s="10"/>
      <c r="O21" s="18" t="s">
        <v>581</v>
      </c>
    </row>
    <row r="22" spans="1:15" ht="92.25">
      <c r="A22" s="3" t="s">
        <v>54</v>
      </c>
      <c r="B22" s="39" t="s">
        <v>86</v>
      </c>
      <c r="C22" s="41">
        <v>3.64</v>
      </c>
      <c r="D22" s="4" t="s">
        <v>220</v>
      </c>
      <c r="E22" s="49">
        <v>109.2</v>
      </c>
      <c r="F22" s="4" t="s">
        <v>176</v>
      </c>
      <c r="G22" s="34" t="s">
        <v>471</v>
      </c>
      <c r="H22" s="17"/>
      <c r="I22" s="1"/>
      <c r="J22" s="1"/>
      <c r="K22" s="2" t="s">
        <v>418</v>
      </c>
      <c r="L22" s="17"/>
      <c r="M22" s="10">
        <v>110</v>
      </c>
      <c r="N22" s="10">
        <v>109</v>
      </c>
      <c r="O22" s="24" t="s">
        <v>534</v>
      </c>
    </row>
    <row r="23" spans="1:15" ht="78.75">
      <c r="A23" s="3" t="s">
        <v>103</v>
      </c>
      <c r="B23" s="39" t="s">
        <v>150</v>
      </c>
      <c r="C23" s="41">
        <v>21.99</v>
      </c>
      <c r="D23" s="4" t="s">
        <v>220</v>
      </c>
      <c r="E23" s="49">
        <v>439.79999999999995</v>
      </c>
      <c r="F23" s="4" t="s">
        <v>176</v>
      </c>
      <c r="G23" s="34" t="s">
        <v>226</v>
      </c>
      <c r="H23" s="1"/>
      <c r="I23" s="1" t="s">
        <v>195</v>
      </c>
      <c r="J23" s="2" t="s">
        <v>317</v>
      </c>
      <c r="K23" s="2" t="s">
        <v>410</v>
      </c>
      <c r="L23" s="1"/>
      <c r="M23" s="10">
        <v>480</v>
      </c>
      <c r="N23" s="10"/>
      <c r="O23" s="18" t="s">
        <v>572</v>
      </c>
    </row>
    <row r="24" spans="1:15" ht="118.5">
      <c r="A24" s="3" t="s">
        <v>104</v>
      </c>
      <c r="B24" s="39" t="s">
        <v>112</v>
      </c>
      <c r="C24" s="41">
        <v>68.48</v>
      </c>
      <c r="D24" s="4" t="s">
        <v>220</v>
      </c>
      <c r="E24" s="49">
        <v>1369.6000000000001</v>
      </c>
      <c r="F24" s="4" t="s">
        <v>259</v>
      </c>
      <c r="G24" s="34" t="s">
        <v>485</v>
      </c>
      <c r="H24" s="1"/>
      <c r="I24" s="1" t="s">
        <v>195</v>
      </c>
      <c r="J24" s="1"/>
      <c r="K24" s="2" t="s">
        <v>410</v>
      </c>
      <c r="L24" s="1"/>
      <c r="M24" s="10">
        <v>1050</v>
      </c>
      <c r="N24" s="10"/>
      <c r="O24" s="18" t="s">
        <v>572</v>
      </c>
    </row>
    <row r="25" spans="1:15" ht="78.75">
      <c r="A25" s="3" t="s">
        <v>69</v>
      </c>
      <c r="B25" s="39" t="s">
        <v>16</v>
      </c>
      <c r="C25" s="41">
        <v>2.16</v>
      </c>
      <c r="D25" s="4" t="s">
        <v>220</v>
      </c>
      <c r="E25" s="49">
        <v>64.80000000000001</v>
      </c>
      <c r="F25" s="34" t="s">
        <v>609</v>
      </c>
      <c r="G25" s="34" t="s">
        <v>634</v>
      </c>
      <c r="H25" s="1"/>
      <c r="I25" s="1" t="s">
        <v>195</v>
      </c>
      <c r="J25" s="2" t="s">
        <v>317</v>
      </c>
      <c r="K25" s="2" t="s">
        <v>410</v>
      </c>
      <c r="L25" s="1"/>
      <c r="M25" s="10">
        <v>54</v>
      </c>
      <c r="N25" s="10"/>
      <c r="O25" s="18" t="s">
        <v>572</v>
      </c>
    </row>
    <row r="26" spans="1:15" ht="78.75">
      <c r="A26" s="3" t="s">
        <v>70</v>
      </c>
      <c r="B26" s="39" t="s">
        <v>17</v>
      </c>
      <c r="C26" s="41">
        <v>0.89</v>
      </c>
      <c r="D26" s="4" t="s">
        <v>220</v>
      </c>
      <c r="E26" s="49">
        <v>32.04</v>
      </c>
      <c r="F26" s="34" t="s">
        <v>609</v>
      </c>
      <c r="G26" s="34" t="s">
        <v>634</v>
      </c>
      <c r="H26" s="17"/>
      <c r="I26" s="1" t="s">
        <v>195</v>
      </c>
      <c r="J26" s="2" t="s">
        <v>317</v>
      </c>
      <c r="K26" s="2" t="s">
        <v>410</v>
      </c>
      <c r="L26" s="1"/>
      <c r="M26" s="10">
        <v>16</v>
      </c>
      <c r="N26" s="10"/>
      <c r="O26" s="18" t="s">
        <v>572</v>
      </c>
    </row>
    <row r="27" spans="1:15" ht="224.25">
      <c r="A27" s="3" t="s">
        <v>72</v>
      </c>
      <c r="B27" s="39" t="s">
        <v>9</v>
      </c>
      <c r="C27" s="41">
        <v>22.08</v>
      </c>
      <c r="D27" s="4" t="s">
        <v>220</v>
      </c>
      <c r="E27" s="49">
        <v>441.59999999999997</v>
      </c>
      <c r="F27" s="4" t="s">
        <v>176</v>
      </c>
      <c r="G27" s="34" t="s">
        <v>477</v>
      </c>
      <c r="H27" s="2" t="s">
        <v>233</v>
      </c>
      <c r="I27" s="2" t="s">
        <v>207</v>
      </c>
      <c r="J27" s="2" t="s">
        <v>317</v>
      </c>
      <c r="K27" s="2" t="s">
        <v>289</v>
      </c>
      <c r="L27" s="17" t="s">
        <v>504</v>
      </c>
      <c r="M27" s="10"/>
      <c r="N27" s="10"/>
      <c r="O27" s="18" t="s">
        <v>572</v>
      </c>
    </row>
    <row r="28" spans="1:15" ht="316.5">
      <c r="A28" s="3" t="s">
        <v>19</v>
      </c>
      <c r="B28" s="39" t="s">
        <v>73</v>
      </c>
      <c r="C28" s="41">
        <v>6.8</v>
      </c>
      <c r="D28" s="4" t="s">
        <v>220</v>
      </c>
      <c r="E28" s="49">
        <v>204</v>
      </c>
      <c r="F28" s="4" t="s">
        <v>176</v>
      </c>
      <c r="G28" s="34" t="s">
        <v>463</v>
      </c>
      <c r="H28" s="1"/>
      <c r="I28" s="2" t="s">
        <v>514</v>
      </c>
      <c r="J28" s="2" t="s">
        <v>316</v>
      </c>
      <c r="K28" s="2" t="s">
        <v>289</v>
      </c>
      <c r="L28" s="17"/>
      <c r="M28" s="10"/>
      <c r="N28" s="10">
        <v>35</v>
      </c>
      <c r="O28" s="24" t="s">
        <v>534</v>
      </c>
    </row>
    <row r="29" spans="1:15" ht="66">
      <c r="A29" s="3" t="s">
        <v>34</v>
      </c>
      <c r="B29" s="39" t="s">
        <v>315</v>
      </c>
      <c r="C29" s="41">
        <v>0.02</v>
      </c>
      <c r="D29" s="4" t="s">
        <v>220</v>
      </c>
      <c r="E29" s="49">
        <v>0.8</v>
      </c>
      <c r="F29" s="4" t="s">
        <v>176</v>
      </c>
      <c r="G29" s="34"/>
      <c r="H29" s="1"/>
      <c r="I29" s="1"/>
      <c r="J29" s="1"/>
      <c r="K29" s="2" t="s">
        <v>290</v>
      </c>
      <c r="L29" s="1"/>
      <c r="M29" s="10"/>
      <c r="N29" s="10"/>
      <c r="O29" s="18" t="s">
        <v>573</v>
      </c>
    </row>
    <row r="30" spans="1:15" ht="78.75">
      <c r="A30" s="3" t="s">
        <v>20</v>
      </c>
      <c r="B30" s="39" t="s">
        <v>10</v>
      </c>
      <c r="C30" s="41">
        <v>9.03</v>
      </c>
      <c r="D30" s="4" t="s">
        <v>220</v>
      </c>
      <c r="E30" s="49">
        <v>270.9</v>
      </c>
      <c r="F30" s="4" t="s">
        <v>176</v>
      </c>
      <c r="G30" s="34" t="s">
        <v>270</v>
      </c>
      <c r="H30" s="1"/>
      <c r="I30" s="2" t="s">
        <v>96</v>
      </c>
      <c r="J30" s="2" t="s">
        <v>317</v>
      </c>
      <c r="K30" s="2" t="s">
        <v>404</v>
      </c>
      <c r="L30" s="1"/>
      <c r="M30" s="10">
        <v>55</v>
      </c>
      <c r="N30" s="10"/>
      <c r="O30" s="18" t="s">
        <v>572</v>
      </c>
    </row>
    <row r="31" spans="1:15" ht="118.5">
      <c r="A31" s="3" t="s">
        <v>293</v>
      </c>
      <c r="B31" s="39" t="s">
        <v>294</v>
      </c>
      <c r="C31" s="41">
        <v>4.4</v>
      </c>
      <c r="D31" s="4"/>
      <c r="E31" s="49"/>
      <c r="F31" s="4"/>
      <c r="G31" s="34" t="s">
        <v>479</v>
      </c>
      <c r="H31" s="1"/>
      <c r="I31" s="2" t="s">
        <v>313</v>
      </c>
      <c r="J31" s="2" t="s">
        <v>314</v>
      </c>
      <c r="K31" s="2" t="s">
        <v>289</v>
      </c>
      <c r="L31" s="17" t="s">
        <v>503</v>
      </c>
      <c r="M31" s="10"/>
      <c r="N31" s="10">
        <v>40</v>
      </c>
      <c r="O31" s="24" t="s">
        <v>534</v>
      </c>
    </row>
    <row r="32" spans="1:15" ht="78.75">
      <c r="A32" s="4" t="s">
        <v>538</v>
      </c>
      <c r="B32" s="34" t="s">
        <v>539</v>
      </c>
      <c r="C32" s="41">
        <v>1.18</v>
      </c>
      <c r="D32" s="4"/>
      <c r="E32" s="49"/>
      <c r="F32" s="4"/>
      <c r="G32" s="35" t="s">
        <v>616</v>
      </c>
      <c r="H32" s="4"/>
      <c r="I32" s="35" t="s">
        <v>342</v>
      </c>
      <c r="J32" s="35" t="s">
        <v>604</v>
      </c>
      <c r="K32" s="35" t="s">
        <v>605</v>
      </c>
      <c r="L32" s="35"/>
      <c r="M32" s="36"/>
      <c r="N32" s="36">
        <v>120</v>
      </c>
      <c r="O32" s="65" t="s">
        <v>527</v>
      </c>
    </row>
    <row r="33" spans="1:15" ht="78.75">
      <c r="A33" s="4" t="s">
        <v>540</v>
      </c>
      <c r="B33" s="34" t="s">
        <v>541</v>
      </c>
      <c r="C33" s="41">
        <v>2.34</v>
      </c>
      <c r="D33" s="4"/>
      <c r="E33" s="49"/>
      <c r="F33" s="4"/>
      <c r="G33" s="35" t="s">
        <v>620</v>
      </c>
      <c r="H33" s="4"/>
      <c r="I33" s="35" t="s">
        <v>342</v>
      </c>
      <c r="J33" s="35" t="s">
        <v>604</v>
      </c>
      <c r="K33" s="35" t="s">
        <v>605</v>
      </c>
      <c r="L33" s="35"/>
      <c r="M33" s="36"/>
      <c r="N33" s="36">
        <v>230</v>
      </c>
      <c r="O33" s="65" t="s">
        <v>527</v>
      </c>
    </row>
    <row r="34" spans="1:15" ht="105">
      <c r="A34" s="4" t="s">
        <v>542</v>
      </c>
      <c r="B34" s="34" t="s">
        <v>543</v>
      </c>
      <c r="C34" s="41">
        <v>0.83</v>
      </c>
      <c r="D34" s="4"/>
      <c r="E34" s="49"/>
      <c r="F34" s="4"/>
      <c r="G34" s="35" t="s">
        <v>617</v>
      </c>
      <c r="H34" s="4"/>
      <c r="I34" s="35" t="s">
        <v>342</v>
      </c>
      <c r="J34" s="35" t="s">
        <v>604</v>
      </c>
      <c r="K34" s="35" t="s">
        <v>605</v>
      </c>
      <c r="L34" s="35"/>
      <c r="M34" s="36"/>
      <c r="N34" s="36">
        <v>80</v>
      </c>
      <c r="O34" s="65" t="s">
        <v>527</v>
      </c>
    </row>
    <row r="35" spans="1:15" ht="78.75">
      <c r="A35" s="4" t="s">
        <v>544</v>
      </c>
      <c r="B35" s="34" t="s">
        <v>545</v>
      </c>
      <c r="C35" s="41">
        <v>5.65</v>
      </c>
      <c r="D35" s="4"/>
      <c r="E35" s="49"/>
      <c r="F35" s="4"/>
      <c r="G35" s="35" t="s">
        <v>616</v>
      </c>
      <c r="H35" s="4"/>
      <c r="I35" s="35" t="s">
        <v>342</v>
      </c>
      <c r="J35" s="35" t="s">
        <v>604</v>
      </c>
      <c r="K35" s="35" t="s">
        <v>605</v>
      </c>
      <c r="L35" s="35"/>
      <c r="M35" s="36"/>
      <c r="N35" s="36">
        <v>95</v>
      </c>
      <c r="O35" s="65" t="s">
        <v>527</v>
      </c>
    </row>
    <row r="36" spans="1:15" ht="78.75">
      <c r="A36" s="4" t="s">
        <v>546</v>
      </c>
      <c r="B36" s="34" t="s">
        <v>547</v>
      </c>
      <c r="C36" s="41">
        <v>1.17</v>
      </c>
      <c r="D36" s="4"/>
      <c r="E36" s="49"/>
      <c r="F36" s="4"/>
      <c r="G36" s="35" t="s">
        <v>195</v>
      </c>
      <c r="H36" s="4"/>
      <c r="I36" s="35" t="s">
        <v>342</v>
      </c>
      <c r="J36" s="35" t="s">
        <v>604</v>
      </c>
      <c r="K36" s="35" t="s">
        <v>605</v>
      </c>
      <c r="L36" s="35"/>
      <c r="M36" s="36"/>
      <c r="N36" s="36">
        <v>48</v>
      </c>
      <c r="O36" s="65" t="s">
        <v>527</v>
      </c>
    </row>
    <row r="37" spans="1:15" ht="78.75">
      <c r="A37" s="4" t="s">
        <v>548</v>
      </c>
      <c r="B37" s="34" t="s">
        <v>549</v>
      </c>
      <c r="C37" s="41">
        <v>0.32</v>
      </c>
      <c r="D37" s="4"/>
      <c r="E37" s="49"/>
      <c r="F37" s="4"/>
      <c r="G37" s="35" t="s">
        <v>195</v>
      </c>
      <c r="H37" s="4"/>
      <c r="I37" s="35" t="s">
        <v>342</v>
      </c>
      <c r="J37" s="35" t="s">
        <v>604</v>
      </c>
      <c r="K37" s="35" t="s">
        <v>605</v>
      </c>
      <c r="L37" s="35"/>
      <c r="M37" s="36"/>
      <c r="N37" s="36">
        <v>12</v>
      </c>
      <c r="O37" s="65" t="s">
        <v>527</v>
      </c>
    </row>
    <row r="38" spans="1:15" ht="78.75">
      <c r="A38" s="4" t="s">
        <v>550</v>
      </c>
      <c r="B38" s="34" t="s">
        <v>551</v>
      </c>
      <c r="C38" s="41">
        <v>1</v>
      </c>
      <c r="D38" s="4"/>
      <c r="E38" s="49"/>
      <c r="F38" s="4"/>
      <c r="G38" s="35" t="s">
        <v>195</v>
      </c>
      <c r="H38" s="4"/>
      <c r="I38" s="35" t="s">
        <v>342</v>
      </c>
      <c r="J38" s="35" t="s">
        <v>604</v>
      </c>
      <c r="K38" s="35" t="s">
        <v>605</v>
      </c>
      <c r="L38" s="35"/>
      <c r="M38" s="36"/>
      <c r="N38" s="36">
        <v>34</v>
      </c>
      <c r="O38" s="65" t="s">
        <v>527</v>
      </c>
    </row>
    <row r="39" spans="1:15" ht="78.75">
      <c r="A39" s="4" t="s">
        <v>552</v>
      </c>
      <c r="B39" s="34" t="s">
        <v>553</v>
      </c>
      <c r="C39" s="41">
        <v>0.43</v>
      </c>
      <c r="D39" s="4"/>
      <c r="E39" s="49"/>
      <c r="F39" s="4"/>
      <c r="G39" s="35" t="s">
        <v>195</v>
      </c>
      <c r="H39" s="4"/>
      <c r="I39" s="35" t="s">
        <v>342</v>
      </c>
      <c r="J39" s="35" t="s">
        <v>604</v>
      </c>
      <c r="K39" s="34"/>
      <c r="L39" s="35"/>
      <c r="M39" s="36"/>
      <c r="N39" s="36">
        <v>40</v>
      </c>
      <c r="O39" s="65" t="s">
        <v>527</v>
      </c>
    </row>
    <row r="40" spans="1:15" ht="78.75">
      <c r="A40" s="4" t="s">
        <v>554</v>
      </c>
      <c r="B40" s="34" t="s">
        <v>555</v>
      </c>
      <c r="C40" s="41">
        <v>0.7</v>
      </c>
      <c r="D40" s="4"/>
      <c r="E40" s="49"/>
      <c r="F40" s="4"/>
      <c r="G40" s="35" t="s">
        <v>603</v>
      </c>
      <c r="H40" s="4"/>
      <c r="I40" s="35" t="s">
        <v>342</v>
      </c>
      <c r="J40" s="35" t="s">
        <v>604</v>
      </c>
      <c r="K40" s="35" t="s">
        <v>605</v>
      </c>
      <c r="L40" s="35"/>
      <c r="M40" s="36"/>
      <c r="N40" s="36">
        <v>70</v>
      </c>
      <c r="O40" s="65" t="s">
        <v>527</v>
      </c>
    </row>
    <row r="41" spans="1:15" ht="78.75">
      <c r="A41" s="4" t="s">
        <v>556</v>
      </c>
      <c r="B41" s="34" t="s">
        <v>557</v>
      </c>
      <c r="C41" s="41">
        <v>0.4</v>
      </c>
      <c r="D41" s="4"/>
      <c r="E41" s="49"/>
      <c r="F41" s="4"/>
      <c r="G41" s="35" t="s">
        <v>195</v>
      </c>
      <c r="H41" s="4"/>
      <c r="I41" s="35" t="s">
        <v>342</v>
      </c>
      <c r="J41" s="35" t="s">
        <v>604</v>
      </c>
      <c r="K41" s="35" t="s">
        <v>605</v>
      </c>
      <c r="L41" s="35"/>
      <c r="M41" s="36"/>
      <c r="N41" s="36">
        <v>37</v>
      </c>
      <c r="O41" s="65" t="s">
        <v>527</v>
      </c>
    </row>
    <row r="42" spans="1:15" ht="78.75">
      <c r="A42" s="4" t="s">
        <v>558</v>
      </c>
      <c r="B42" s="34" t="s">
        <v>559</v>
      </c>
      <c r="C42" s="41">
        <v>2.2</v>
      </c>
      <c r="D42" s="4"/>
      <c r="E42" s="49"/>
      <c r="F42" s="4"/>
      <c r="G42" s="35" t="s">
        <v>616</v>
      </c>
      <c r="H42" s="4"/>
      <c r="I42" s="35" t="s">
        <v>342</v>
      </c>
      <c r="J42" s="35" t="s">
        <v>604</v>
      </c>
      <c r="K42" s="34"/>
      <c r="L42" s="35"/>
      <c r="M42" s="36"/>
      <c r="N42" s="36">
        <v>200</v>
      </c>
      <c r="O42" s="65" t="s">
        <v>527</v>
      </c>
    </row>
    <row r="43" spans="1:15" ht="78.75">
      <c r="A43" s="4" t="s">
        <v>560</v>
      </c>
      <c r="B43" s="34" t="s">
        <v>561</v>
      </c>
      <c r="C43" s="41">
        <v>1.64</v>
      </c>
      <c r="D43" s="4"/>
      <c r="E43" s="49"/>
      <c r="F43" s="4"/>
      <c r="G43" s="35" t="s">
        <v>195</v>
      </c>
      <c r="H43" s="4"/>
      <c r="I43" s="35" t="s">
        <v>342</v>
      </c>
      <c r="J43" s="35" t="s">
        <v>604</v>
      </c>
      <c r="K43" s="34"/>
      <c r="L43" s="35"/>
      <c r="M43" s="36"/>
      <c r="N43" s="36">
        <v>100</v>
      </c>
      <c r="O43" s="65" t="s">
        <v>527</v>
      </c>
    </row>
    <row r="44" spans="1:15" ht="78.75">
      <c r="A44" s="4" t="s">
        <v>562</v>
      </c>
      <c r="B44" s="34" t="s">
        <v>563</v>
      </c>
      <c r="C44" s="41">
        <v>0.91</v>
      </c>
      <c r="D44" s="4"/>
      <c r="E44" s="49"/>
      <c r="F44" s="4"/>
      <c r="G44" s="35" t="s">
        <v>602</v>
      </c>
      <c r="H44" s="4"/>
      <c r="I44" s="35" t="s">
        <v>342</v>
      </c>
      <c r="J44" s="35" t="s">
        <v>604</v>
      </c>
      <c r="K44" s="34"/>
      <c r="L44" s="35"/>
      <c r="M44" s="36"/>
      <c r="N44" s="36">
        <v>36</v>
      </c>
      <c r="O44" s="65" t="s">
        <v>527</v>
      </c>
    </row>
    <row r="45" spans="1:15" ht="105">
      <c r="A45" s="4" t="s">
        <v>564</v>
      </c>
      <c r="B45" s="34" t="s">
        <v>606</v>
      </c>
      <c r="C45" s="41">
        <v>9.74</v>
      </c>
      <c r="D45" s="4"/>
      <c r="E45" s="49"/>
      <c r="F45" s="4"/>
      <c r="G45" s="35" t="s">
        <v>624</v>
      </c>
      <c r="H45" s="4"/>
      <c r="I45" s="35" t="s">
        <v>342</v>
      </c>
      <c r="J45" s="35" t="s">
        <v>604</v>
      </c>
      <c r="K45" s="34"/>
      <c r="L45" s="35"/>
      <c r="M45" s="36"/>
      <c r="N45" s="36">
        <v>400</v>
      </c>
      <c r="O45" s="65" t="s">
        <v>527</v>
      </c>
    </row>
    <row r="46" spans="1:15" ht="78.75">
      <c r="A46" s="4" t="s">
        <v>565</v>
      </c>
      <c r="B46" s="34" t="s">
        <v>566</v>
      </c>
      <c r="C46" s="41">
        <v>6.7</v>
      </c>
      <c r="D46" s="4"/>
      <c r="E46" s="49"/>
      <c r="F46" s="4"/>
      <c r="G46" s="35" t="s">
        <v>195</v>
      </c>
      <c r="H46" s="4"/>
      <c r="I46" s="35" t="s">
        <v>342</v>
      </c>
      <c r="J46" s="35" t="s">
        <v>604</v>
      </c>
      <c r="K46" s="35" t="s">
        <v>605</v>
      </c>
      <c r="L46" s="35"/>
      <c r="M46" s="36"/>
      <c r="N46" s="36">
        <v>134</v>
      </c>
      <c r="O46" s="65" t="s">
        <v>527</v>
      </c>
    </row>
    <row r="47" spans="1:15" ht="78.75">
      <c r="A47" s="4" t="s">
        <v>567</v>
      </c>
      <c r="B47" s="34" t="s">
        <v>568</v>
      </c>
      <c r="C47" s="41">
        <v>0.12</v>
      </c>
      <c r="D47" s="4"/>
      <c r="E47" s="49"/>
      <c r="F47" s="4"/>
      <c r="G47" s="35" t="s">
        <v>601</v>
      </c>
      <c r="H47" s="4"/>
      <c r="I47" s="35" t="s">
        <v>342</v>
      </c>
      <c r="J47" s="35" t="s">
        <v>604</v>
      </c>
      <c r="K47" s="35" t="s">
        <v>605</v>
      </c>
      <c r="L47" s="35"/>
      <c r="M47" s="36"/>
      <c r="N47" s="36">
        <v>19</v>
      </c>
      <c r="O47" s="65" t="s">
        <v>527</v>
      </c>
    </row>
    <row r="48" spans="13:14" ht="12.75">
      <c r="M48" s="43">
        <f>SUM(M4:M31)</f>
        <v>3839</v>
      </c>
      <c r="N48" s="43">
        <f>SUM(N4:N47)</f>
        <v>2146</v>
      </c>
    </row>
  </sheetData>
  <sheetProtection/>
  <printOptions/>
  <pageMargins left="0.25" right="0.25" top="0.75" bottom="0.75" header="0.3" footer="0.3"/>
  <pageSetup fitToHeight="0" fitToWidth="1" horizontalDpi="600" verticalDpi="600" orientation="landscape" paperSize="8" scale="89"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O15"/>
  <sheetViews>
    <sheetView zoomScale="85" zoomScaleNormal="85" zoomScalePageLayoutView="0" workbookViewId="0" topLeftCell="A13">
      <selection activeCell="G9" sqref="G9"/>
    </sheetView>
  </sheetViews>
  <sheetFormatPr defaultColWidth="9.140625" defaultRowHeight="12.75"/>
  <cols>
    <col min="1" max="1" width="16.421875" style="0" bestFit="1" customWidth="1"/>
    <col min="2" max="2" width="17.7109375" style="0" bestFit="1" customWidth="1"/>
    <col min="3" max="3" width="8.8515625" style="0" customWidth="1"/>
    <col min="4" max="4" width="15.28125" style="0" customWidth="1"/>
    <col min="5" max="5" width="15.421875" style="0" customWidth="1"/>
    <col min="6" max="6" width="13.421875" style="0" customWidth="1"/>
    <col min="7" max="7" width="14.57421875" style="0" customWidth="1"/>
    <col min="8" max="8" width="17.7109375" style="0" customWidth="1"/>
    <col min="9" max="9" width="22.28125" style="0" customWidth="1"/>
    <col min="10" max="10" width="24.8515625" style="0" customWidth="1"/>
    <col min="11" max="11" width="25.8515625" style="0" customWidth="1"/>
    <col min="12" max="14" width="8.8515625" style="0" customWidth="1"/>
    <col min="15" max="15" width="14.57421875" style="0" customWidth="1"/>
  </cols>
  <sheetData>
    <row r="1" ht="34.5" customHeight="1">
      <c r="A1" s="54" t="s">
        <v>380</v>
      </c>
    </row>
    <row r="3" spans="1:15" ht="78.75">
      <c r="A3" s="27" t="s">
        <v>234</v>
      </c>
      <c r="B3" s="27" t="s">
        <v>235</v>
      </c>
      <c r="C3" s="27" t="s">
        <v>236</v>
      </c>
      <c r="D3" s="28" t="s">
        <v>237</v>
      </c>
      <c r="E3" s="28" t="s">
        <v>277</v>
      </c>
      <c r="F3" s="28" t="s">
        <v>94</v>
      </c>
      <c r="G3" s="28" t="s">
        <v>95</v>
      </c>
      <c r="H3" s="28" t="s">
        <v>278</v>
      </c>
      <c r="I3" s="29" t="s">
        <v>279</v>
      </c>
      <c r="J3" s="29" t="s">
        <v>348</v>
      </c>
      <c r="K3" s="30" t="s">
        <v>280</v>
      </c>
      <c r="L3" s="28" t="s">
        <v>179</v>
      </c>
      <c r="M3" s="28" t="s">
        <v>160</v>
      </c>
      <c r="N3" s="28" t="s">
        <v>281</v>
      </c>
      <c r="O3" s="19" t="s">
        <v>282</v>
      </c>
    </row>
    <row r="4" spans="1:15" ht="132">
      <c r="A4" s="35" t="s">
        <v>117</v>
      </c>
      <c r="B4" s="35" t="s">
        <v>137</v>
      </c>
      <c r="C4" s="52">
        <v>1.77</v>
      </c>
      <c r="D4" s="35" t="s">
        <v>220</v>
      </c>
      <c r="E4" s="50">
        <v>60.12</v>
      </c>
      <c r="F4" s="37" t="s">
        <v>259</v>
      </c>
      <c r="G4" s="17" t="s">
        <v>270</v>
      </c>
      <c r="H4" s="17" t="s">
        <v>273</v>
      </c>
      <c r="I4" s="17" t="s">
        <v>349</v>
      </c>
      <c r="J4" s="17" t="s">
        <v>218</v>
      </c>
      <c r="K4" s="2" t="s">
        <v>289</v>
      </c>
      <c r="L4" s="17"/>
      <c r="M4" s="32">
        <v>45</v>
      </c>
      <c r="N4" s="51"/>
      <c r="O4" s="18" t="s">
        <v>572</v>
      </c>
    </row>
    <row r="5" spans="1:15" ht="144.75">
      <c r="A5" s="35" t="s">
        <v>124</v>
      </c>
      <c r="B5" s="35" t="s">
        <v>141</v>
      </c>
      <c r="C5" s="52">
        <v>6.8</v>
      </c>
      <c r="D5" s="35" t="s">
        <v>220</v>
      </c>
      <c r="E5" s="50">
        <v>204</v>
      </c>
      <c r="F5" s="37" t="s">
        <v>176</v>
      </c>
      <c r="G5" s="17" t="s">
        <v>255</v>
      </c>
      <c r="H5" s="17" t="s">
        <v>170</v>
      </c>
      <c r="I5" s="17" t="s">
        <v>170</v>
      </c>
      <c r="J5" s="17" t="s">
        <v>172</v>
      </c>
      <c r="K5" s="2" t="s">
        <v>404</v>
      </c>
      <c r="L5" s="17"/>
      <c r="M5" s="32">
        <v>210</v>
      </c>
      <c r="N5" s="51">
        <v>210</v>
      </c>
      <c r="O5" s="24" t="s">
        <v>534</v>
      </c>
    </row>
    <row r="6" spans="1:15" ht="92.25">
      <c r="A6" s="35" t="s">
        <v>125</v>
      </c>
      <c r="B6" s="35" t="s">
        <v>142</v>
      </c>
      <c r="C6" s="52">
        <v>1.73</v>
      </c>
      <c r="D6" s="35" t="s">
        <v>220</v>
      </c>
      <c r="E6" s="50">
        <v>62.28</v>
      </c>
      <c r="F6" s="37" t="s">
        <v>176</v>
      </c>
      <c r="G6" s="17" t="s">
        <v>255</v>
      </c>
      <c r="H6" s="17" t="s">
        <v>159</v>
      </c>
      <c r="I6" s="17" t="s">
        <v>159</v>
      </c>
      <c r="J6" s="17" t="s">
        <v>161</v>
      </c>
      <c r="K6" s="2" t="s">
        <v>289</v>
      </c>
      <c r="L6" s="38"/>
      <c r="M6" s="32">
        <v>90</v>
      </c>
      <c r="N6" s="44">
        <v>62.3</v>
      </c>
      <c r="O6" s="24" t="s">
        <v>534</v>
      </c>
    </row>
    <row r="7" spans="1:15" ht="198">
      <c r="A7" s="35" t="s">
        <v>21</v>
      </c>
      <c r="B7" s="35" t="s">
        <v>74</v>
      </c>
      <c r="C7" s="52">
        <v>2.35</v>
      </c>
      <c r="D7" s="35" t="s">
        <v>220</v>
      </c>
      <c r="E7" s="50">
        <v>70.5</v>
      </c>
      <c r="F7" s="37" t="s">
        <v>176</v>
      </c>
      <c r="G7" s="17" t="s">
        <v>464</v>
      </c>
      <c r="H7" s="17" t="s">
        <v>171</v>
      </c>
      <c r="I7" s="17" t="s">
        <v>171</v>
      </c>
      <c r="J7" s="17" t="s">
        <v>586</v>
      </c>
      <c r="K7" s="2" t="s">
        <v>404</v>
      </c>
      <c r="L7" s="17" t="s">
        <v>311</v>
      </c>
      <c r="M7" s="32">
        <v>85</v>
      </c>
      <c r="N7" s="51"/>
      <c r="O7" s="18" t="s">
        <v>572</v>
      </c>
    </row>
    <row r="8" spans="1:15" ht="210.75">
      <c r="A8" s="35" t="s">
        <v>42</v>
      </c>
      <c r="B8" s="35" t="s">
        <v>81</v>
      </c>
      <c r="C8" s="52">
        <v>3.98</v>
      </c>
      <c r="D8" s="35" t="s">
        <v>220</v>
      </c>
      <c r="E8" s="50">
        <v>119.39999999999999</v>
      </c>
      <c r="F8" s="37" t="s">
        <v>176</v>
      </c>
      <c r="G8" s="17" t="s">
        <v>626</v>
      </c>
      <c r="H8" s="17" t="s">
        <v>175</v>
      </c>
      <c r="I8" s="17" t="s">
        <v>461</v>
      </c>
      <c r="J8" s="17" t="s">
        <v>462</v>
      </c>
      <c r="K8" s="2" t="s">
        <v>404</v>
      </c>
      <c r="L8" s="17" t="s">
        <v>310</v>
      </c>
      <c r="M8" s="32">
        <v>34</v>
      </c>
      <c r="N8" s="51"/>
      <c r="O8" s="18" t="s">
        <v>572</v>
      </c>
    </row>
    <row r="9" spans="1:15" ht="132">
      <c r="A9" s="35" t="s">
        <v>47</v>
      </c>
      <c r="B9" s="35" t="s">
        <v>83</v>
      </c>
      <c r="C9" s="52">
        <v>0.68</v>
      </c>
      <c r="D9" s="35" t="s">
        <v>220</v>
      </c>
      <c r="E9" s="50">
        <v>24.480000000000004</v>
      </c>
      <c r="F9" s="37" t="s">
        <v>176</v>
      </c>
      <c r="G9" s="17" t="s">
        <v>628</v>
      </c>
      <c r="H9" s="17" t="s">
        <v>246</v>
      </c>
      <c r="I9" s="17" t="s">
        <v>216</v>
      </c>
      <c r="J9" s="17" t="s">
        <v>295</v>
      </c>
      <c r="K9" s="2" t="s">
        <v>289</v>
      </c>
      <c r="L9" s="38"/>
      <c r="M9" s="32" t="s">
        <v>272</v>
      </c>
      <c r="N9" s="44"/>
      <c r="O9" s="18" t="s">
        <v>572</v>
      </c>
    </row>
    <row r="10" spans="1:15" ht="158.25">
      <c r="A10" s="35" t="s">
        <v>18</v>
      </c>
      <c r="B10" s="35" t="s">
        <v>505</v>
      </c>
      <c r="C10" s="52">
        <v>15.24</v>
      </c>
      <c r="D10" s="35" t="s">
        <v>220</v>
      </c>
      <c r="E10" s="50">
        <v>304.8</v>
      </c>
      <c r="F10" s="35" t="s">
        <v>610</v>
      </c>
      <c r="G10" s="17" t="s">
        <v>625</v>
      </c>
      <c r="H10" s="38"/>
      <c r="I10" s="17" t="s">
        <v>350</v>
      </c>
      <c r="J10" s="17"/>
      <c r="K10" s="2" t="s">
        <v>404</v>
      </c>
      <c r="L10" s="38"/>
      <c r="M10" s="32"/>
      <c r="N10" s="44"/>
      <c r="O10" s="18" t="s">
        <v>572</v>
      </c>
    </row>
    <row r="11" spans="1:15" ht="66">
      <c r="A11" s="35" t="s">
        <v>113</v>
      </c>
      <c r="B11" s="35" t="s">
        <v>154</v>
      </c>
      <c r="C11" s="52">
        <v>217.88</v>
      </c>
      <c r="D11" s="35" t="s">
        <v>220</v>
      </c>
      <c r="E11" s="50">
        <v>4325.6</v>
      </c>
      <c r="F11" s="37" t="s">
        <v>222</v>
      </c>
      <c r="G11" s="17" t="s">
        <v>271</v>
      </c>
      <c r="H11" s="17" t="s">
        <v>274</v>
      </c>
      <c r="I11" s="17" t="s">
        <v>276</v>
      </c>
      <c r="J11" s="17" t="s">
        <v>296</v>
      </c>
      <c r="K11" s="2" t="s">
        <v>289</v>
      </c>
      <c r="L11" s="38"/>
      <c r="M11" s="32"/>
      <c r="N11" s="44"/>
      <c r="O11" s="18" t="s">
        <v>572</v>
      </c>
    </row>
    <row r="12" spans="1:15" ht="92.25">
      <c r="A12" s="35" t="s">
        <v>57</v>
      </c>
      <c r="B12" s="35" t="s">
        <v>14</v>
      </c>
      <c r="C12" s="52">
        <v>1.21</v>
      </c>
      <c r="D12" s="35" t="s">
        <v>220</v>
      </c>
      <c r="E12" s="50">
        <v>43.56</v>
      </c>
      <c r="F12" s="37" t="s">
        <v>176</v>
      </c>
      <c r="G12" s="17" t="s">
        <v>487</v>
      </c>
      <c r="H12" s="17" t="s">
        <v>246</v>
      </c>
      <c r="I12" s="17" t="s">
        <v>351</v>
      </c>
      <c r="J12" s="17" t="s">
        <v>352</v>
      </c>
      <c r="K12" s="2" t="s">
        <v>290</v>
      </c>
      <c r="L12" s="17"/>
      <c r="M12" s="32"/>
      <c r="N12" s="51"/>
      <c r="O12" s="18" t="s">
        <v>572</v>
      </c>
    </row>
    <row r="13" spans="1:15" ht="66">
      <c r="A13" s="35" t="s">
        <v>71</v>
      </c>
      <c r="B13" s="35" t="s">
        <v>92</v>
      </c>
      <c r="C13" s="52">
        <v>0.84</v>
      </c>
      <c r="D13" s="35" t="s">
        <v>220</v>
      </c>
      <c r="E13" s="50">
        <v>30.240000000000002</v>
      </c>
      <c r="F13" s="37" t="s">
        <v>176</v>
      </c>
      <c r="G13" s="17" t="s">
        <v>476</v>
      </c>
      <c r="H13" s="38"/>
      <c r="I13" s="17" t="s">
        <v>297</v>
      </c>
      <c r="J13" s="17" t="s">
        <v>217</v>
      </c>
      <c r="K13" s="2" t="s">
        <v>289</v>
      </c>
      <c r="L13" s="17"/>
      <c r="M13" s="32">
        <v>15</v>
      </c>
      <c r="N13" s="44"/>
      <c r="O13" s="18" t="s">
        <v>572</v>
      </c>
    </row>
    <row r="14" spans="1:15" ht="250.5">
      <c r="A14" s="35" t="s">
        <v>102</v>
      </c>
      <c r="B14" s="35" t="s">
        <v>308</v>
      </c>
      <c r="C14" s="52">
        <v>1.44</v>
      </c>
      <c r="D14" s="35" t="s">
        <v>220</v>
      </c>
      <c r="E14" s="50">
        <f>(C14*0.75)*40</f>
        <v>43.2</v>
      </c>
      <c r="F14" s="37" t="s">
        <v>176</v>
      </c>
      <c r="G14" s="17" t="s">
        <v>256</v>
      </c>
      <c r="H14" s="17" t="s">
        <v>275</v>
      </c>
      <c r="I14" s="17" t="s">
        <v>353</v>
      </c>
      <c r="J14" s="17" t="s">
        <v>354</v>
      </c>
      <c r="K14" s="2" t="s">
        <v>290</v>
      </c>
      <c r="L14" s="17" t="s">
        <v>309</v>
      </c>
      <c r="M14" s="32"/>
      <c r="N14" s="51">
        <v>50</v>
      </c>
      <c r="O14" s="24" t="s">
        <v>534</v>
      </c>
    </row>
    <row r="15" spans="1:15" ht="12.75">
      <c r="A15" s="25"/>
      <c r="B15" s="25"/>
      <c r="C15" s="25"/>
      <c r="D15" s="25"/>
      <c r="E15" s="25"/>
      <c r="F15" s="25"/>
      <c r="G15" s="26"/>
      <c r="H15" s="26"/>
      <c r="I15" s="26"/>
      <c r="J15" s="26"/>
      <c r="K15" s="26"/>
      <c r="L15" s="26"/>
      <c r="M15" s="44">
        <f>SUM(M4:M14)</f>
        <v>479</v>
      </c>
      <c r="N15" s="44">
        <f>SUM(N4:N14)</f>
        <v>322.3</v>
      </c>
      <c r="O15" s="26"/>
    </row>
  </sheetData>
  <sheetProtection/>
  <printOptions/>
  <pageMargins left="0.25" right="0.25" top="0.75" bottom="0.75" header="0.3" footer="0.3"/>
  <pageSetup fitToHeight="0" fitToWidth="1" horizontalDpi="600" verticalDpi="600" orientation="landscape" paperSize="11" scale="3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Courtois</dc:creator>
  <cp:keywords/>
  <dc:description/>
  <cp:lastModifiedBy>Claire Courtois</cp:lastModifiedBy>
  <cp:lastPrinted>2022-01-26T12:56:16Z</cp:lastPrinted>
  <dcterms:created xsi:type="dcterms:W3CDTF">2019-11-22T14:19:25Z</dcterms:created>
  <dcterms:modified xsi:type="dcterms:W3CDTF">2023-11-27T11:50:30Z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