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64" activeTab="0"/>
  </bookViews>
  <sheets>
    <sheet name="NOTES" sheetId="1" r:id="rId1"/>
    <sheet name="Banwell" sheetId="2" r:id="rId2"/>
    <sheet name="Bleadon" sheetId="3" r:id="rId3"/>
    <sheet name="Churchill" sheetId="4" r:id="rId4"/>
    <sheet name="Congresbury" sheetId="5" r:id="rId5"/>
    <sheet name="Sandford" sheetId="6" r:id="rId6"/>
    <sheet name="Winscombe" sheetId="7" r:id="rId7"/>
    <sheet name="Wrington" sheetId="8" r:id="rId8"/>
  </sheets>
  <definedNames/>
  <calcPr fullCalcOnLoad="1"/>
</workbook>
</file>

<file path=xl/sharedStrings.xml><?xml version="1.0" encoding="utf-8"?>
<sst xmlns="http://schemas.openxmlformats.org/spreadsheetml/2006/main" count="806" uniqueCount="328">
  <si>
    <t>Land east of Ladymead Lane, Churchill</t>
  </si>
  <si>
    <t>Wrington Road</t>
  </si>
  <si>
    <t xml:space="preserve"> Allotments near Woodhill Nurseries</t>
  </si>
  <si>
    <t>South of sports ground north of Cox's Green, Wrington</t>
  </si>
  <si>
    <t>Woodhill Nurseries, Congresbury</t>
  </si>
  <si>
    <t>West of Ladymead Lane, Churchill</t>
  </si>
  <si>
    <t>Bath Road, Langford</t>
  </si>
  <si>
    <t xml:space="preserve">Knightcott Road, Banwell (former Western Trade Centre)  </t>
  </si>
  <si>
    <t>Legal ownership constraints</t>
  </si>
  <si>
    <t>Indicative annual build rate</t>
  </si>
  <si>
    <t>Indicative lead-in time from allocation (2023)</t>
  </si>
  <si>
    <t>HE2017</t>
  </si>
  <si>
    <t>HE2023</t>
  </si>
  <si>
    <t>HE2033</t>
  </si>
  <si>
    <t>HE2042</t>
  </si>
  <si>
    <t>HE2061</t>
  </si>
  <si>
    <t>HE2092</t>
  </si>
  <si>
    <t>HE2098</t>
  </si>
  <si>
    <t>HE20106</t>
  </si>
  <si>
    <t>HE20122</t>
  </si>
  <si>
    <t>HE20155</t>
  </si>
  <si>
    <t>HE20176</t>
  </si>
  <si>
    <t>HE20177</t>
  </si>
  <si>
    <t>HE20178</t>
  </si>
  <si>
    <t>HE20195</t>
  </si>
  <si>
    <t>HE20196</t>
  </si>
  <si>
    <t>HE20198</t>
  </si>
  <si>
    <t>HE20303</t>
  </si>
  <si>
    <t>HE20304</t>
  </si>
  <si>
    <t>HE20305</t>
  </si>
  <si>
    <t>HE20306</t>
  </si>
  <si>
    <t>HE20307</t>
  </si>
  <si>
    <t>HE20308</t>
  </si>
  <si>
    <t>HE20309</t>
  </si>
  <si>
    <t>HE20310</t>
  </si>
  <si>
    <t>HE20358</t>
  </si>
  <si>
    <t>HE20375</t>
  </si>
  <si>
    <t>HE20590</t>
  </si>
  <si>
    <t>HE20608</t>
  </si>
  <si>
    <t>HE20629</t>
  </si>
  <si>
    <t>North of Rookery Farm, Congresbury</t>
  </si>
  <si>
    <t xml:space="preserve"> Vicarage and car park to church, Congresbury </t>
  </si>
  <si>
    <t>Land south of A38, Langford</t>
  </si>
  <si>
    <t>West of Smallway, south of Frost Hill</t>
  </si>
  <si>
    <t>East of Riverside, Banwell</t>
  </si>
  <si>
    <t>Land to southeast of Langford</t>
  </si>
  <si>
    <t>West of Butt's Batch, Wrington</t>
  </si>
  <si>
    <t>Land off Brinsea Road, Congresbury</t>
  </si>
  <si>
    <t>Park Farm, Congresbury</t>
  </si>
  <si>
    <t>North West of A370 Congresbury bridge, Congresbury</t>
  </si>
  <si>
    <t>East of Smallway, Congresbury</t>
  </si>
  <si>
    <t>Land east of Congresbury</t>
  </si>
  <si>
    <t>Land to west of Wyndhurst Farm</t>
  </si>
  <si>
    <t>HE20651</t>
  </si>
  <si>
    <t>Primary constraints</t>
  </si>
  <si>
    <t>Secondary constraints</t>
  </si>
  <si>
    <t>HE20490</t>
  </si>
  <si>
    <t>HE20502</t>
  </si>
  <si>
    <t>HE201013</t>
  </si>
  <si>
    <t>HE201024</t>
  </si>
  <si>
    <t>HE201029</t>
  </si>
  <si>
    <t>HE201074</t>
  </si>
  <si>
    <t>HE201075</t>
  </si>
  <si>
    <t>HE201077</t>
  </si>
  <si>
    <t>HE201050</t>
  </si>
  <si>
    <t>HE201056</t>
  </si>
  <si>
    <t>HE201055</t>
  </si>
  <si>
    <t>HE201095</t>
  </si>
  <si>
    <t>Land off Says Lane</t>
  </si>
  <si>
    <t>West of Brinsea Road</t>
  </si>
  <si>
    <t>West of Drove Road</t>
  </si>
  <si>
    <t>North of Pudding Pie Lane</t>
  </si>
  <si>
    <t>Orchard Close</t>
  </si>
  <si>
    <t>North of Wrington Mead</t>
  </si>
  <si>
    <t>Western Trade Centre</t>
  </si>
  <si>
    <t>Eastermead Lane</t>
  </si>
  <si>
    <t>Land south of Jubilee Lane</t>
  </si>
  <si>
    <t>Land off Bath Road</t>
  </si>
  <si>
    <t>Land at Woodhill</t>
  </si>
  <si>
    <t>Land adjacent to B3133</t>
  </si>
  <si>
    <t>Land off Wrington Road, Congresbury</t>
  </si>
  <si>
    <t>Land west of Garston's Orchard</t>
  </si>
  <si>
    <t>Ridings Farm, East of Silver St, Wrington</t>
  </si>
  <si>
    <t>North of Greenholm Nurseries</t>
  </si>
  <si>
    <t>East of Brinsea Road, Congresbury</t>
  </si>
  <si>
    <t>East of Brinsea Road, opposite Springfield, Congresbury</t>
  </si>
  <si>
    <t>East of Brinsea Road, north of dismantled railway, near Congresbury</t>
  </si>
  <si>
    <t>South of Drove Road, Congresbury</t>
  </si>
  <si>
    <t>CFS submission capacity</t>
  </si>
  <si>
    <t>HE202010</t>
  </si>
  <si>
    <t>Land at Cobthorn Farm</t>
  </si>
  <si>
    <t>HE202011</t>
  </si>
  <si>
    <t>Land east of Brinsea Road</t>
  </si>
  <si>
    <t>Estimated dwellings within plan period</t>
  </si>
  <si>
    <t>Developer/promoter engaged</t>
  </si>
  <si>
    <t>First 5 years</t>
  </si>
  <si>
    <t>Years 6-10</t>
  </si>
  <si>
    <t>Years 10+</t>
  </si>
  <si>
    <t>Capacity review notes</t>
  </si>
  <si>
    <t>HE2010105</t>
  </si>
  <si>
    <t>HE201093</t>
  </si>
  <si>
    <t>Off Churchill Green</t>
  </si>
  <si>
    <t>HE201035</t>
  </si>
  <si>
    <t>Hilliers Lane</t>
  </si>
  <si>
    <t>HE2089</t>
  </si>
  <si>
    <t>Skinners Lane, Churchill</t>
  </si>
  <si>
    <t>DUPLICATE</t>
  </si>
  <si>
    <t>BDC assumed so far</t>
  </si>
  <si>
    <t>Site includes area with outline consent (legal agreement)  for 38 dwellings (15/P/0519/O), partly allocated for residential in SAP. Excluding this consented area leaves 6.74ha.</t>
  </si>
  <si>
    <t xml:space="preserve">NE part of site is FZ3b. Adjoins curtilage of  Listed building (Park Farmhouse).Bats SAC zone A. Access might be off access serving Small Acre etc? </t>
  </si>
  <si>
    <t xml:space="preserve">NE extremity of site is FZ3b. Adjoins curtilage of  Listed building (Park Farmhouse).Bats SAC zone A. Access seems to be suggested off Mulberry Rd cul de sac? </t>
  </si>
  <si>
    <t xml:space="preserve"> Bats SAC zone A.</t>
  </si>
  <si>
    <t>Site has outline consent subject to legal agreement for up to 50 dwellings</t>
  </si>
  <si>
    <t>Nurseries, possible loss of some employment. Bats SAC zone A.</t>
  </si>
  <si>
    <t>Green Belt. . Bats SAC zone A, but adjoins Juvenile Sustenance Zone to east.</t>
  </si>
  <si>
    <t>HE2034</t>
  </si>
  <si>
    <t>Land at Mead Lane, Sandford</t>
  </si>
  <si>
    <t>Site adjoins Towerhead Brook wildlife site to west. Site adjoins  Station Rd to south for access, with Mead Lane to east as alternative.</t>
  </si>
  <si>
    <t>HE2075</t>
  </si>
  <si>
    <t xml:space="preserve"> Land at Mead Farm, Sandford</t>
  </si>
  <si>
    <t xml:space="preserve">No obvious constraints, though Mead Lane appears fairly narrow in places. </t>
  </si>
  <si>
    <t>HE20252</t>
  </si>
  <si>
    <t>South of Sherwood, Sandford</t>
  </si>
  <si>
    <t>HE20253</t>
  </si>
  <si>
    <t>South of Roman Road, Sandford</t>
  </si>
  <si>
    <t>Access appears to rely on use/extension of narrow Roman Rd cul de sac, which may require use of small amount of land in a different ownership.</t>
  </si>
  <si>
    <t>HE20344</t>
  </si>
  <si>
    <t>Greenhill Lane, Sandford</t>
  </si>
  <si>
    <t>Site was subject to dismissed appeal decision in 2019 (17/P/0887/O): reasons included conflict with the development plan’s overarching locational strategy, which would perpetuate unsustainable travel from a relatively small, poorly served village. Also site within Bats SAC zone B</t>
  </si>
  <si>
    <t>HE20587</t>
  </si>
  <si>
    <t>North of Sandford (b)</t>
  </si>
  <si>
    <t>HE20617</t>
  </si>
  <si>
    <t xml:space="preserve">South of Greenhill Road, Sandford </t>
  </si>
  <si>
    <t>HE201012</t>
  </si>
  <si>
    <t>Land west of Sandford</t>
  </si>
  <si>
    <t>HE201015</t>
  </si>
  <si>
    <t>Land off Hill Road</t>
  </si>
  <si>
    <t>HE201022</t>
  </si>
  <si>
    <t>Land north of Greenhill Road</t>
  </si>
  <si>
    <t>HE2076</t>
  </si>
  <si>
    <t xml:space="preserve"> West of Hill Road, Winscombe </t>
  </si>
  <si>
    <t>Access appears to rely on demolition of, and use of access  to, a dwelling on Hill Rd.</t>
  </si>
  <si>
    <t>HE2077</t>
  </si>
  <si>
    <t xml:space="preserve"> Hill Road, Sandford</t>
  </si>
  <si>
    <t>Site does not appear to extend all the way to Hill Road for access, but does go up to a track leading off it which may be in a different ownership.</t>
  </si>
  <si>
    <t>HE2078</t>
  </si>
  <si>
    <t xml:space="preserve"> Winscombe Community Centre</t>
  </si>
  <si>
    <t>Site of community hall. Adjoins Wildlife Site (dismantled railway and adjoining fields)</t>
  </si>
  <si>
    <t>HE20120</t>
  </si>
  <si>
    <t>South of Fullers Lane, near Winscombe</t>
  </si>
  <si>
    <t>Within AoNB</t>
  </si>
  <si>
    <t>HE20121</t>
  </si>
  <si>
    <t>Fullers Lane near Winscombe</t>
  </si>
  <si>
    <t xml:space="preserve">Recreational land is likely to need prior  relocation (alternative provision elsewhere). Highways consultation needed. Landscape officer comments may be needed. </t>
  </si>
  <si>
    <t>HE20187</t>
  </si>
  <si>
    <t>Sandford Batch, Winscombe</t>
  </si>
  <si>
    <t xml:space="preserve">Site bisected by Towerhead Brook wildlife site. Access to s part might be off Broadleaze Way   cul-de-sac(?), but n part uncertain-possibly need use council owned  access to adjoining depot? </t>
  </si>
  <si>
    <t>HE20333</t>
  </si>
  <si>
    <t>East of Well Close, Winscombe</t>
  </si>
  <si>
    <t>HE20716</t>
  </si>
  <si>
    <t>Land east of Winscombe</t>
  </si>
  <si>
    <t>No obvious constraints,  but adjoins AoNB</t>
  </si>
  <si>
    <t>HE20717</t>
  </si>
  <si>
    <t>Land south of Coombe Farm</t>
  </si>
  <si>
    <t xml:space="preserve">Site outside but on edge of AoNB. However already allocated for housing in Site Allocations Plan. </t>
  </si>
  <si>
    <t>HE2024</t>
  </si>
  <si>
    <t>Land to north of Purn Way, Bleadon</t>
  </si>
  <si>
    <t>HE2051</t>
  </si>
  <si>
    <t>HE2083</t>
  </si>
  <si>
    <t>HE20357</t>
  </si>
  <si>
    <t>West of Willow Drive, Bleadon</t>
  </si>
  <si>
    <t>HE201021</t>
  </si>
  <si>
    <t>Land off Bridge Road</t>
  </si>
  <si>
    <t>Site partly within Wrington Conservation Area</t>
  </si>
  <si>
    <t>Flood zone 3b on part and green belt.</t>
  </si>
  <si>
    <t xml:space="preserve">South of Knightcott Road, Banwell </t>
  </si>
  <si>
    <t>Goding Lane</t>
  </si>
  <si>
    <t>Not discounted</t>
  </si>
  <si>
    <t>None identified</t>
  </si>
  <si>
    <t>High Grade agricultural land</t>
  </si>
  <si>
    <t>Part flood zone 3a; High grade agricultural land; area of critical drainage on part</t>
  </si>
  <si>
    <t>Part flood zone 3a; area of critical drainage on part; part Priority Habitat</t>
  </si>
  <si>
    <t>• Site within or partly with a Groundwater Source Protection Zone</t>
  </si>
  <si>
    <t>High grade agricultural land</t>
  </si>
  <si>
    <t>Site discounted through Broad Location assessment</t>
  </si>
  <si>
    <t>Site identified as having potential for further consideration</t>
  </si>
  <si>
    <t>Land south of Knightcott Gardens, Banwell</t>
  </si>
  <si>
    <t>High grade agricultural land; part flood zone; heritage.</t>
  </si>
  <si>
    <t>Area of critical drainage on part; part Priority Habitat</t>
  </si>
  <si>
    <t>Wildlife site</t>
  </si>
  <si>
    <t>Site is adjacent to a Scheduled Monument</t>
  </si>
  <si>
    <t>Area of critical drainage on part</t>
  </si>
  <si>
    <t>Part Priority Habitat</t>
  </si>
  <si>
    <t>Site not well connected to existing settlement due to large area of intervening land between site and properties to the east and Ladymead Lane.</t>
  </si>
  <si>
    <t>Part zone 3b</t>
  </si>
  <si>
    <t>Part flood zone 3a; part Priority Habitat</t>
  </si>
  <si>
    <t>Flood zone 3a.; part Priority Habitat</t>
  </si>
  <si>
    <t>Part flood zone 3a; Part LGS; part Priority Habitat</t>
  </si>
  <si>
    <t>High Grade agricultural land; area of critical drainage on part</t>
  </si>
  <si>
    <t>Part flood zone 3a; area of critical drainage on part</t>
  </si>
  <si>
    <t>Flood zone 3a.</t>
  </si>
  <si>
    <t>Greenbelt; High Grade agricultural land; area of critical drainage on part</t>
  </si>
  <si>
    <t>Part flood zone 3a</t>
  </si>
  <si>
    <t>• Site or part of site currently used for sport and/or recreation.</t>
  </si>
  <si>
    <t>• Site within Conservation Area. • Listed Buildings present.• Site has woodland on all or part of site.• Site or part of site currently used for sport and/or recreation.</t>
  </si>
  <si>
    <t>• Site located within Zone A and therefore may have greater sensitivity in terms of impacts on habitat for bat foraging.</t>
  </si>
  <si>
    <t xml:space="preserve">• Site located within Zone A and therefore may have greater sensitivity in terms of impacts on habitat for bat foraging. </t>
  </si>
  <si>
    <t>• Site located within Zone A and therefore may have greater sensitivity in terms of impacts on habitat for bat foraging. • Listed Buildings present.</t>
  </si>
  <si>
    <t>• Listed Buildings present.</t>
  </si>
  <si>
    <t>• Site located within Zone A and therefore may have greater sensitivity in terms of impacts on habitat for bat foraging. • Site or part of site currently used for sport and/or recreation.</t>
  </si>
  <si>
    <t>Within strategic gap between Yatton and Congresbury. Bats SAC zone A.</t>
  </si>
  <si>
    <t>Bats SAC zone B.</t>
  </si>
  <si>
    <t xml:space="preserve">Bats SAC zone B. SE extremity of site affected by land with planning consent for a Bristol Water new water trunk main, ref 16/P/1095/F2 </t>
  </si>
  <si>
    <t xml:space="preserve">Bats SAC zone A </t>
  </si>
  <si>
    <t>Allotments likely to need prior relocation. Mitigation for bats may be needed.</t>
  </si>
  <si>
    <t>High Grade agricultural land; part Priority Habitat</t>
  </si>
  <si>
    <t>• Site is likely to be too small to form a sustainable, freestanding opportunity.</t>
  </si>
  <si>
    <t>• Site has woodland on all or part of site.</t>
  </si>
  <si>
    <t xml:space="preserve">• Site is likely to be too small to form a sustainable, freestanding opportunity. </t>
  </si>
  <si>
    <t>The area of critical drainage has the effect of detaching the larger part of the site.  In addition, the site overall is to the north of Churchill Green that currently forms a logical extent to the any further growth northwards.</t>
  </si>
  <si>
    <t>AONB; High Grade agricultural land</t>
  </si>
  <si>
    <t>AONB</t>
  </si>
  <si>
    <t>• Site within or partly with a Groundwater Source Protection Zone• Site has woodland on all or part of site.</t>
  </si>
  <si>
    <t xml:space="preserve">Recreational land near tennis courts. Fullers Lane is narrow, access may be problematic. Site outside but on edge of AoNB.  Site is detached from main area of settlement. </t>
  </si>
  <si>
    <t>Greenbelt</t>
  </si>
  <si>
    <t>Greenbelt; part flood zone 3a; High grade agricultural land; area of critical drainage on part</t>
  </si>
  <si>
    <t>Second Interim SHLAA output</t>
  </si>
  <si>
    <t>Area (ha)</t>
  </si>
  <si>
    <t>Second Interim SHLAA Benchmark Capacity</t>
  </si>
  <si>
    <t>Other constraints identified @ Baseline</t>
  </si>
  <si>
    <t>Key constraints summary</t>
  </si>
  <si>
    <t>Site submitted to local plan 2038 process.</t>
  </si>
  <si>
    <t>Availability summary, other known legal or delivery constraints</t>
  </si>
  <si>
    <t>Site not submitted to plan making process</t>
  </si>
  <si>
    <t>Site not submitted to local plan 2038 process.</t>
  </si>
  <si>
    <t>Estimated capacity over plan period</t>
  </si>
  <si>
    <t>Assessment Outcome</t>
  </si>
  <si>
    <t>CFS capacity assumed.</t>
  </si>
  <si>
    <t>Site does not appear to extend all the way to Hill Road for access, but does go up to a track leading off it, serving village hall,  which may be in a different ownership. Part of site is or may have been in use as haulage contractor's depot. Possible loss of some employment.</t>
  </si>
  <si>
    <t>Site reference</t>
  </si>
  <si>
    <t>Site name/ location</t>
  </si>
  <si>
    <t>Within AONB</t>
  </si>
  <si>
    <t>Impact on Conservation Area and Listed Building setting.</t>
  </si>
  <si>
    <t>Flood zone 2, with potential to become flood zone 3 when taking into account future effects of climate change.</t>
  </si>
  <si>
    <t>Within designated Strategic Gap between Yatton and Congresbury. Bats SAC zone A.</t>
  </si>
  <si>
    <t>Site detached from main area of settlement.</t>
  </si>
  <si>
    <t>Part of site proposed for Banwell Bypass infrastructure. Other parts flood zone and potential heritage impact.</t>
  </si>
  <si>
    <t>Site recently dismissed at appeal, with ecology and flood risk impacts identified.  Site is currently indicated to be within flood zone 2 that has potential to become flood zone 3 in future when climate change impacts are taken into account.</t>
  </si>
  <si>
    <t>Designated Wildlife Site.</t>
  </si>
  <si>
    <t>Site appears to have existing active uses on site</t>
  </si>
  <si>
    <t>North part of site is constrained by FZ3a. Bats SAC zone B.</t>
  </si>
  <si>
    <t>Significant part of site is flood zone 3.</t>
  </si>
  <si>
    <t>Green Belt status</t>
  </si>
  <si>
    <t>None identified. Site in close proximity to North Somerset and Mendip Bats SAC. Ancient Woodland in close proximity to site.</t>
  </si>
  <si>
    <t>High grade agricultural land.  Would extend the settlement along Knightcott Road to the west that may not be desirable.  Potential also for impact on AONB setting on this land as the landscape climbs to the AONB edge. EA water source protection zone</t>
  </si>
  <si>
    <t>Consider whether high grade agricultural land can be avoided.</t>
  </si>
  <si>
    <t xml:space="preserve">Consider whether high grade agricultural land can be avoided.  </t>
  </si>
  <si>
    <t>Flood zone status.   Also zone 2 covers a wider part of the site than 3a. Site is adjacent to a Scheduled Monument</t>
  </si>
  <si>
    <t>Unlikely to be able to justify Sequential Test.</t>
  </si>
  <si>
    <t>Consider whether high grade agricultural land can be avoided.  Unlikely to be able to justify Sequential Test.</t>
  </si>
  <si>
    <t>BDC is  high compared to consented capacity on part of site.  For the eastern half of the site 26 units have been consented (18/P/3334/OUT) with an access route through the adjacent field.  Remaining part of site accounts for around 1ha @ 40dph = 40 units.  Combine to create overall site potential of 66 units.</t>
  </si>
  <si>
    <t>North of Amesbury Drive, Bleadon</t>
  </si>
  <si>
    <t>Purn House Farm industrial estate</t>
  </si>
  <si>
    <t>No mitigation identified.</t>
  </si>
  <si>
    <t>High quality agricultural land. Site adjacent to AONB. GSPZ.</t>
  </si>
  <si>
    <t>Harmful impact on heritage features</t>
  </si>
  <si>
    <t>Priority habitat</t>
  </si>
  <si>
    <t>Consider whether high grade agricultural land can be avoided.  Refer to PPG guidance on 'Water supply, waste water and water quality', particularly focussing on steering potentially polluting development away from sensitive areas.</t>
  </si>
  <si>
    <t>Consider whether priority habitat can be avoided.  Further ecological mitigation required.</t>
  </si>
  <si>
    <t>Consider impacts on heritage features in greater detail.</t>
  </si>
  <si>
    <t xml:space="preserve"> Mitigation for bats likely to be needed and additional survey requirements in line with Bats SPD. </t>
  </si>
  <si>
    <t xml:space="preserve"> Mitigation for bats likely to be needed and additional survey requirements in line with Bats SPD</t>
  </si>
  <si>
    <t xml:space="preserve">Mitigation for bats likely to be needed and additional survey requirements in line with Bats SPD .Development may need to avoid SE extremity of site. </t>
  </si>
  <si>
    <t>Mitigation for bats likely to be needed and additional survey requirements in line with Bats SPD</t>
  </si>
  <si>
    <t>Site of dismissed appeal (14/P/1901/O). Flood zone 3.</t>
  </si>
  <si>
    <t xml:space="preserve">Cannot develop the FZ3b part. Excluding that leaves around 3.3ha. Mitigation for bats likely to be needed and additional survey requirements in line with Bats SPD. Consult highways. </t>
  </si>
  <si>
    <t>Further investigation of site access required.</t>
  </si>
  <si>
    <t>BDC assumed</t>
  </si>
  <si>
    <t xml:space="preserve">Site appears to be a farm with farm access, though site does not extend right up to Station Road. </t>
  </si>
  <si>
    <t>Potential capacity excludes Wildlife Site.</t>
  </si>
  <si>
    <t>Requires further investigation of ecology and highways issues.</t>
  </si>
  <si>
    <t>Requires further consideration of landscape issues.</t>
  </si>
  <si>
    <t>Unknown if site available due to existing use.</t>
  </si>
  <si>
    <t>Adverse impact on heritage assets including All Saints Church. Flood zone 3</t>
  </si>
  <si>
    <t>Would need to avoid part subject to flood zone 3.</t>
  </si>
  <si>
    <t>Exceptional circumstances case would be required.</t>
  </si>
  <si>
    <t>Avoid part subject to zone 3b.  Exceptional circumstances case would be required.</t>
  </si>
  <si>
    <t>BDC assumed.  Baseline BDC corrected to remove 1ha zone 3b part</t>
  </si>
  <si>
    <t>HE20634</t>
  </si>
  <si>
    <t>Much of Western part of site is flood zone 3b. Bat SAC zone B. Access to Brinsea Rd may require use of access to Cherry Tree Farm, a farm outside site.</t>
  </si>
  <si>
    <t>Further ecological investigation required.  Avoid part subject to flood risk.</t>
  </si>
  <si>
    <t>Potential mitigation/ further work (subject to ongoing review)</t>
  </si>
  <si>
    <t>Part of site outside of flood zone may have scope for reconsideration if intervening land between village and site was considered, however likely to be heritage impact.</t>
  </si>
  <si>
    <t>Partial - sites adjoin SSSI on western boundary</t>
  </si>
  <si>
    <t>The site is detached from the main areas of settlement separated by the A38.  Woodland features.</t>
  </si>
  <si>
    <t>The ecological and environmental and recreational value of woodland should be considered and development should avoid the loss of woodland.</t>
  </si>
  <si>
    <t>The site is detached from the main areas of settlement separated by the A38.</t>
  </si>
  <si>
    <t>Exclude FZ3a. This leaves around 4ha adjoining Brinsea Rd. Further investigation of highways issues would be required.  Mitigation for bats likely to be needed and additional survey requirements in line with Bats SPD</t>
  </si>
  <si>
    <t>Cannot develop the FZ3b part. Excluding that leaves 4.38ha. Mitigation for bats may be needed and further consultation with highways.</t>
  </si>
  <si>
    <t>Loss of allotments. Bats SAC zone A.</t>
  </si>
  <si>
    <t>Bats SAC zone B.  Site is detached from main area of settlement and would indicate a ribbon form along the A368.</t>
  </si>
  <si>
    <t xml:space="preserve">Site does not appear to extend all the way to Hill Road for access, but does go up to a track leading off it, serving village hall,  which may be in a different ownership. Alternatively access might be off an extension of narrow Roman Rd cul de sac. </t>
  </si>
  <si>
    <t>VILLAGE SCHEDULES - Banwell</t>
  </si>
  <si>
    <t>VILLAGE SCHEDULES - Bleadon</t>
  </si>
  <si>
    <t>VILLAGE SCHEDULES - Churchill</t>
  </si>
  <si>
    <t>VILLAGE SCHEDULES - Congresbury</t>
  </si>
  <si>
    <t>VILLAGE SCHEDULES - Sandford</t>
  </si>
  <si>
    <t>VILLAGE SCHEDULES - Winscombe</t>
  </si>
  <si>
    <t>VILLAGE SCHEDULES - Wrington</t>
  </si>
  <si>
    <t>Draft SHLAA 2022 Sites Schedules</t>
  </si>
  <si>
    <r>
      <t xml:space="preserve">This document forms part of the SHLAA 2022 outputs and should be read alongside the SHLAA 2022 Main Report and Place Templates.  This document presents all sites considered through the SHLAA.  </t>
    </r>
    <r>
      <rPr>
        <u val="single"/>
        <sz val="11"/>
        <rFont val="Century Gothic"/>
        <family val="2"/>
      </rPr>
      <t>This document is not a policy document or part of the local plan documentation.  The sites depicted are not proposed allocations, but form part of the background evidence.</t>
    </r>
  </si>
  <si>
    <t xml:space="preserve">See online mapping where sites can be viewed in greater detail.  </t>
  </si>
  <si>
    <t xml:space="preserve">Sites assessed through this stage of the SHLAA are arranged across a series of areas of search or Broad Locations listed below.  Each place has a separate table listing the sites considered for that place, the assessment outcome, and an indicative dwelling capacity.  As the local plan and its evidence base progresses, SHLAA will be subject to periodic review and the assessment outcome of sites may change as a result.  </t>
  </si>
  <si>
    <r>
      <t>·</t>
    </r>
    <r>
      <rPr>
        <sz val="7"/>
        <rFont val="Times New Roman"/>
        <family val="1"/>
      </rPr>
      <t xml:space="preserve">        </t>
    </r>
    <r>
      <rPr>
        <sz val="11"/>
        <rFont val="Century Gothic"/>
        <family val="2"/>
      </rPr>
      <t>WSM (West of M5)</t>
    </r>
  </si>
  <si>
    <r>
      <t>·</t>
    </r>
    <r>
      <rPr>
        <sz val="7"/>
        <rFont val="Times New Roman"/>
        <family val="1"/>
      </rPr>
      <t xml:space="preserve">        </t>
    </r>
    <r>
      <rPr>
        <sz val="11"/>
        <rFont val="Century Gothic"/>
        <family val="2"/>
      </rPr>
      <t>WSm (East of M5)</t>
    </r>
  </si>
  <si>
    <r>
      <t>·</t>
    </r>
    <r>
      <rPr>
        <sz val="7"/>
        <rFont val="Times New Roman"/>
        <family val="1"/>
      </rPr>
      <t xml:space="preserve">        </t>
    </r>
    <r>
      <rPr>
        <sz val="11"/>
        <rFont val="Century Gothic"/>
        <family val="2"/>
      </rPr>
      <t>Portishead</t>
    </r>
  </si>
  <si>
    <r>
      <t>·</t>
    </r>
    <r>
      <rPr>
        <sz val="7"/>
        <rFont val="Times New Roman"/>
        <family val="1"/>
      </rPr>
      <t xml:space="preserve">        </t>
    </r>
    <r>
      <rPr>
        <sz val="11"/>
        <rFont val="Century Gothic"/>
        <family val="2"/>
      </rPr>
      <t>Clevedon</t>
    </r>
  </si>
  <si>
    <r>
      <t>·</t>
    </r>
    <r>
      <rPr>
        <sz val="7"/>
        <rFont val="Times New Roman"/>
        <family val="1"/>
      </rPr>
      <t xml:space="preserve">        </t>
    </r>
    <r>
      <rPr>
        <sz val="11"/>
        <rFont val="Century Gothic"/>
        <family val="2"/>
      </rPr>
      <t>Nailsea and Backwell</t>
    </r>
  </si>
  <si>
    <r>
      <t>·</t>
    </r>
    <r>
      <rPr>
        <sz val="7"/>
        <rFont val="Times New Roman"/>
        <family val="1"/>
      </rPr>
      <t xml:space="preserve">        </t>
    </r>
    <r>
      <rPr>
        <sz val="11"/>
        <rFont val="Century Gothic"/>
        <family val="2"/>
      </rPr>
      <t>Yatton and Claverham</t>
    </r>
  </si>
  <si>
    <r>
      <t>·</t>
    </r>
    <r>
      <rPr>
        <sz val="7"/>
        <rFont val="Times New Roman"/>
        <family val="1"/>
      </rPr>
      <t xml:space="preserve">        </t>
    </r>
    <r>
      <rPr>
        <sz val="11"/>
        <rFont val="Century Gothic"/>
        <family val="2"/>
      </rPr>
      <t>Edge of Bristol</t>
    </r>
  </si>
  <si>
    <r>
      <t>·</t>
    </r>
    <r>
      <rPr>
        <sz val="7"/>
        <rFont val="Times New Roman"/>
        <family val="1"/>
      </rPr>
      <t xml:space="preserve">        </t>
    </r>
    <r>
      <rPr>
        <sz val="11"/>
        <rFont val="Century Gothic"/>
        <family val="2"/>
      </rPr>
      <t>Congresbury</t>
    </r>
  </si>
  <si>
    <r>
      <t>·</t>
    </r>
    <r>
      <rPr>
        <sz val="7"/>
        <rFont val="Times New Roman"/>
        <family val="1"/>
      </rPr>
      <t xml:space="preserve">        </t>
    </r>
    <r>
      <rPr>
        <sz val="11"/>
        <rFont val="Century Gothic"/>
        <family val="2"/>
      </rPr>
      <t>Sandford</t>
    </r>
  </si>
  <si>
    <r>
      <t>·</t>
    </r>
    <r>
      <rPr>
        <sz val="7"/>
        <rFont val="Times New Roman"/>
        <family val="1"/>
      </rPr>
      <t xml:space="preserve">        </t>
    </r>
    <r>
      <rPr>
        <sz val="11"/>
        <rFont val="Century Gothic"/>
        <family val="2"/>
      </rPr>
      <t xml:space="preserve">Winscombe </t>
    </r>
  </si>
  <si>
    <r>
      <t>·</t>
    </r>
    <r>
      <rPr>
        <sz val="7"/>
        <rFont val="Times New Roman"/>
        <family val="1"/>
      </rPr>
      <t xml:space="preserve">        </t>
    </r>
    <r>
      <rPr>
        <sz val="11"/>
        <rFont val="Century Gothic"/>
        <family val="2"/>
      </rPr>
      <t>Banwell</t>
    </r>
  </si>
  <si>
    <r>
      <t>·</t>
    </r>
    <r>
      <rPr>
        <sz val="7"/>
        <rFont val="Times New Roman"/>
        <family val="1"/>
      </rPr>
      <t xml:space="preserve">        </t>
    </r>
    <r>
      <rPr>
        <sz val="11"/>
        <rFont val="Century Gothic"/>
        <family val="2"/>
      </rPr>
      <t>Wrington</t>
    </r>
  </si>
  <si>
    <r>
      <t>·</t>
    </r>
    <r>
      <rPr>
        <sz val="7"/>
        <rFont val="Times New Roman"/>
        <family val="1"/>
      </rPr>
      <t xml:space="preserve">        </t>
    </r>
    <r>
      <rPr>
        <sz val="11"/>
        <rFont val="Century Gothic"/>
        <family val="2"/>
      </rPr>
      <t>Churchill/ Langford</t>
    </r>
  </si>
  <si>
    <t>The basis for discounting sites through the SHLAA at this stage take into account a range of factors.  Discounted sites may be considered again through plan making, especially if additional/ alternative sites are required to be considered.</t>
  </si>
  <si>
    <t>These schedules will be regularly updated adding and refining information within to maintain an up-to-date understanding of land availability.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</si>
</sst>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0.0"/>
    <numFmt numFmtId="166" formatCode="0.0000"/>
    <numFmt numFmtId="167" formatCode="0.000"/>
    <numFmt numFmtId="168" formatCode="0.00000000"/>
    <numFmt numFmtId="169" formatCode="0.0000000"/>
    <numFmt numFmtId="170" formatCode="0.000000"/>
    <numFmt numFmtId="171" formatCode="0.00000"/>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b/>
      <sz val="10"/>
      <name val="Arial"/>
      <family val="2"/>
    </font>
    <font>
      <sz val="8"/>
      <name val="Arial"/>
      <family val="2"/>
    </font>
    <font>
      <sz val="16"/>
      <name val="Arial"/>
      <family val="2"/>
    </font>
    <font>
      <b/>
      <sz val="11"/>
      <name val="Century Gothic"/>
      <family val="2"/>
    </font>
    <font>
      <sz val="11"/>
      <name val="Century Gothic"/>
      <family val="2"/>
    </font>
    <font>
      <u val="single"/>
      <sz val="11"/>
      <name val="Century Gothic"/>
      <family val="2"/>
    </font>
    <font>
      <sz val="11"/>
      <name val="Symbol"/>
      <family val="1"/>
    </font>
    <font>
      <sz val="7"/>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sz val="10"/>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rgb="FFFF00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1" fillId="13" borderId="10" xfId="0" applyNumberFormat="1" applyFont="1" applyFill="1" applyBorder="1" applyAlignment="1" applyProtection="1">
      <alignment wrapText="1"/>
      <protection/>
    </xf>
    <xf numFmtId="0" fontId="1" fillId="19" borderId="10" xfId="0" applyNumberFormat="1" applyFont="1" applyFill="1" applyBorder="1" applyAlignment="1" applyProtection="1">
      <alignment wrapText="1"/>
      <protection/>
    </xf>
    <xf numFmtId="0" fontId="48" fillId="33" borderId="10" xfId="0" applyNumberFormat="1" applyFont="1" applyFill="1" applyBorder="1" applyAlignment="1" applyProtection="1">
      <alignment wrapText="1"/>
      <protection/>
    </xf>
    <xf numFmtId="0" fontId="0" fillId="0" borderId="0" xfId="0" applyFill="1" applyAlignment="1">
      <alignment/>
    </xf>
    <xf numFmtId="0" fontId="0" fillId="0" borderId="10" xfId="0" applyBorder="1" applyAlignment="1">
      <alignment wrapText="1"/>
    </xf>
    <xf numFmtId="0" fontId="0" fillId="0" borderId="10" xfId="0" applyFont="1" applyBorder="1" applyAlignment="1">
      <alignment vertical="top" wrapText="1"/>
    </xf>
    <xf numFmtId="0" fontId="0" fillId="0" borderId="10" xfId="0" applyBorder="1" applyAlignment="1">
      <alignment vertical="top" wrapText="1"/>
    </xf>
    <xf numFmtId="0" fontId="1" fillId="9" borderId="10" xfId="0" applyFont="1" applyFill="1" applyBorder="1" applyAlignment="1">
      <alignment wrapText="1"/>
    </xf>
    <xf numFmtId="0" fontId="1" fillId="13" borderId="10" xfId="0" applyFont="1" applyFill="1" applyBorder="1" applyAlignment="1">
      <alignment wrapText="1"/>
    </xf>
    <xf numFmtId="0" fontId="48" fillId="33" borderId="10" xfId="0" applyFont="1" applyFill="1" applyBorder="1" applyAlignment="1">
      <alignment wrapText="1"/>
    </xf>
    <xf numFmtId="0" fontId="1" fillId="19" borderId="10" xfId="0" applyFont="1" applyFill="1" applyBorder="1" applyAlignment="1">
      <alignment wrapText="1"/>
    </xf>
    <xf numFmtId="0" fontId="0" fillId="0" borderId="0" xfId="0" applyAlignment="1">
      <alignment vertical="top" wrapText="1"/>
    </xf>
    <xf numFmtId="1" fontId="0" fillId="0" borderId="0" xfId="0" applyNumberFormat="1" applyAlignment="1">
      <alignment/>
    </xf>
    <xf numFmtId="0" fontId="0" fillId="0" borderId="10" xfId="0" applyFont="1" applyBorder="1" applyAlignment="1">
      <alignment wrapText="1"/>
    </xf>
    <xf numFmtId="0" fontId="0" fillId="34" borderId="10" xfId="0" applyFill="1" applyBorder="1" applyAlignment="1">
      <alignment/>
    </xf>
    <xf numFmtId="0" fontId="0" fillId="34"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1" fontId="0" fillId="0" borderId="10" xfId="0" applyNumberFormat="1" applyBorder="1" applyAlignment="1">
      <alignment horizontal="center"/>
    </xf>
    <xf numFmtId="0" fontId="0" fillId="0" borderId="10" xfId="0"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ill="1" applyBorder="1" applyAlignment="1">
      <alignment wrapText="1"/>
    </xf>
    <xf numFmtId="0" fontId="0" fillId="0" borderId="10" xfId="0" applyFont="1" applyBorder="1" applyAlignment="1">
      <alignment vertical="top" wrapText="1"/>
    </xf>
    <xf numFmtId="0" fontId="1" fillId="6" borderId="10" xfId="0" applyFont="1" applyFill="1" applyBorder="1" applyAlignment="1">
      <alignment wrapText="1"/>
    </xf>
    <xf numFmtId="0" fontId="1" fillId="6" borderId="10" xfId="0" applyFont="1" applyFill="1" applyBorder="1" applyAlignment="1">
      <alignment wrapText="1"/>
    </xf>
    <xf numFmtId="0" fontId="1" fillId="7" borderId="10" xfId="0" applyFont="1" applyFill="1" applyBorder="1" applyAlignment="1">
      <alignment wrapText="1"/>
    </xf>
    <xf numFmtId="0" fontId="1" fillId="5" borderId="10" xfId="0" applyNumberFormat="1" applyFont="1" applyFill="1" applyBorder="1" applyAlignment="1" applyProtection="1">
      <alignment wrapText="1"/>
      <protection/>
    </xf>
    <xf numFmtId="0" fontId="1" fillId="6" borderId="10" xfId="0" applyNumberFormat="1" applyFont="1" applyFill="1" applyBorder="1" applyAlignment="1" applyProtection="1">
      <alignment wrapText="1"/>
      <protection/>
    </xf>
    <xf numFmtId="0" fontId="1" fillId="6" borderId="10" xfId="0" applyNumberFormat="1" applyFont="1" applyFill="1" applyBorder="1" applyAlignment="1" applyProtection="1">
      <alignment wrapText="1"/>
      <protection/>
    </xf>
    <xf numFmtId="0" fontId="1" fillId="3" borderId="10" xfId="0" applyNumberFormat="1" applyFont="1" applyFill="1" applyBorder="1" applyAlignment="1" applyProtection="1">
      <alignment wrapText="1"/>
      <protection/>
    </xf>
    <xf numFmtId="0" fontId="1" fillId="33" borderId="10" xfId="0" applyFont="1" applyFill="1" applyBorder="1" applyAlignment="1">
      <alignment wrapText="1"/>
    </xf>
    <xf numFmtId="0" fontId="1" fillId="19" borderId="10" xfId="0" applyFont="1" applyFill="1" applyBorder="1" applyAlignment="1">
      <alignment wrapText="1"/>
    </xf>
    <xf numFmtId="0" fontId="1" fillId="13" borderId="10" xfId="0" applyFont="1" applyFill="1" applyBorder="1" applyAlignment="1">
      <alignment wrapText="1"/>
    </xf>
    <xf numFmtId="0" fontId="0" fillId="0" borderId="0" xfId="0" applyFont="1" applyBorder="1" applyAlignment="1">
      <alignment vertical="top" wrapText="1"/>
    </xf>
    <xf numFmtId="0" fontId="0" fillId="0" borderId="0" xfId="0" applyFont="1" applyAlignment="1">
      <alignment/>
    </xf>
    <xf numFmtId="0" fontId="0" fillId="0" borderId="0" xfId="0" applyFont="1" applyAlignment="1">
      <alignment vertical="top" wrapText="1"/>
    </xf>
    <xf numFmtId="0" fontId="1" fillId="33" borderId="10" xfId="0" applyNumberFormat="1" applyFont="1" applyFill="1" applyBorder="1" applyAlignment="1" applyProtection="1">
      <alignment wrapText="1"/>
      <protection/>
    </xf>
    <xf numFmtId="0" fontId="1" fillId="19" borderId="10" xfId="0" applyNumberFormat="1" applyFont="1" applyFill="1" applyBorder="1" applyAlignment="1" applyProtection="1">
      <alignment wrapText="1"/>
      <protection/>
    </xf>
    <xf numFmtId="0" fontId="1" fillId="13" borderId="10" xfId="0" applyNumberFormat="1" applyFont="1" applyFill="1" applyBorder="1" applyAlignment="1" applyProtection="1">
      <alignment wrapText="1"/>
      <protection/>
    </xf>
    <xf numFmtId="0" fontId="1" fillId="3" borderId="10" xfId="0" applyFont="1" applyFill="1" applyBorder="1" applyAlignment="1">
      <alignment/>
    </xf>
    <xf numFmtId="0" fontId="0" fillId="0" borderId="10" xfId="0" applyFont="1" applyFill="1" applyBorder="1" applyAlignment="1">
      <alignment wrapText="1"/>
    </xf>
    <xf numFmtId="0" fontId="1" fillId="3" borderId="10" xfId="0" applyFont="1" applyFill="1" applyBorder="1" applyAlignment="1">
      <alignment wrapText="1"/>
    </xf>
    <xf numFmtId="0" fontId="0" fillId="34" borderId="10" xfId="0" applyFont="1" applyFill="1" applyBorder="1" applyAlignment="1">
      <alignment/>
    </xf>
    <xf numFmtId="0" fontId="0" fillId="34" borderId="10" xfId="0" applyFill="1" applyBorder="1" applyAlignment="1">
      <alignment wrapText="1"/>
    </xf>
    <xf numFmtId="0" fontId="0" fillId="0" borderId="10" xfId="0" applyBorder="1" applyAlignment="1">
      <alignment horizontal="center"/>
    </xf>
    <xf numFmtId="0" fontId="0" fillId="34" borderId="10" xfId="0" applyFill="1" applyBorder="1" applyAlignment="1">
      <alignment horizontal="center"/>
    </xf>
    <xf numFmtId="1" fontId="0" fillId="0" borderId="10" xfId="0" applyNumberFormat="1" applyFill="1" applyBorder="1" applyAlignment="1">
      <alignment horizontal="center"/>
    </xf>
    <xf numFmtId="0" fontId="0" fillId="0" borderId="0" xfId="0" applyFill="1" applyAlignment="1">
      <alignment horizontal="center"/>
    </xf>
    <xf numFmtId="0" fontId="0" fillId="0" borderId="10" xfId="0" applyFill="1" applyBorder="1" applyAlignment="1">
      <alignment horizontal="center"/>
    </xf>
    <xf numFmtId="165" fontId="0" fillId="0"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0" xfId="0" applyFont="1" applyBorder="1" applyAlignment="1">
      <alignment horizontal="center"/>
    </xf>
    <xf numFmtId="1" fontId="0" fillId="0" borderId="10" xfId="0" applyNumberFormat="1" applyFont="1" applyBorder="1" applyAlignment="1">
      <alignment horizontal="center"/>
    </xf>
    <xf numFmtId="0" fontId="0" fillId="0" borderId="0" xfId="0" applyFont="1" applyAlignment="1">
      <alignment horizontal="center"/>
    </xf>
    <xf numFmtId="165" fontId="0" fillId="0" borderId="10" xfId="0" applyNumberFormat="1" applyFont="1" applyFill="1" applyBorder="1" applyAlignment="1">
      <alignment horizontal="center"/>
    </xf>
    <xf numFmtId="165" fontId="0" fillId="0" borderId="10" xfId="0" applyNumberFormat="1" applyFont="1" applyBorder="1" applyAlignment="1">
      <alignment horizontal="center"/>
    </xf>
    <xf numFmtId="1" fontId="0" fillId="0" borderId="10" xfId="0" applyNumberFormat="1" applyBorder="1" applyAlignment="1">
      <alignment horizontal="center" wrapText="1"/>
    </xf>
    <xf numFmtId="165" fontId="0" fillId="0" borderId="10" xfId="0" applyNumberFormat="1" applyBorder="1" applyAlignment="1">
      <alignment horizontal="center"/>
    </xf>
    <xf numFmtId="0" fontId="3"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40" fillId="0" borderId="0" xfId="53" applyAlignment="1">
      <alignment vertical="center"/>
    </xf>
    <xf numFmtId="0" fontId="7" fillId="0" borderId="0" xfId="0" applyFont="1" applyAlignment="1">
      <alignment horizontal="left" vertical="center" indent="4"/>
    </xf>
    <xf numFmtId="0" fontId="6"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p.n-somerset.gov.uk/LocalPlan2038SHLAA2021.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O7" sqref="O7"/>
    </sheetView>
  </sheetViews>
  <sheetFormatPr defaultColWidth="9.140625" defaultRowHeight="12.75"/>
  <sheetData>
    <row r="1" ht="13.5">
      <c r="A1" s="66" t="s">
        <v>309</v>
      </c>
    </row>
    <row r="2" ht="13.5">
      <c r="A2" s="67" t="s">
        <v>310</v>
      </c>
    </row>
    <row r="3" ht="12.75">
      <c r="A3" s="68" t="s">
        <v>311</v>
      </c>
    </row>
    <row r="4" ht="13.5">
      <c r="A4" s="67" t="s">
        <v>312</v>
      </c>
    </row>
    <row r="5" ht="13.5">
      <c r="A5" s="69" t="s">
        <v>313</v>
      </c>
    </row>
    <row r="6" ht="13.5">
      <c r="A6" s="69" t="s">
        <v>314</v>
      </c>
    </row>
    <row r="7" ht="13.5">
      <c r="A7" s="69" t="s">
        <v>315</v>
      </c>
    </row>
    <row r="8" ht="13.5">
      <c r="A8" s="69" t="s">
        <v>316</v>
      </c>
    </row>
    <row r="9" ht="13.5">
      <c r="A9" s="69" t="s">
        <v>317</v>
      </c>
    </row>
    <row r="10" ht="13.5">
      <c r="A10" s="69" t="s">
        <v>318</v>
      </c>
    </row>
    <row r="11" ht="13.5">
      <c r="A11" s="69" t="s">
        <v>319</v>
      </c>
    </row>
    <row r="12" ht="13.5">
      <c r="A12" s="69" t="s">
        <v>320</v>
      </c>
    </row>
    <row r="13" ht="13.5">
      <c r="A13" s="69" t="s">
        <v>321</v>
      </c>
    </row>
    <row r="14" ht="13.5">
      <c r="A14" s="69" t="s">
        <v>322</v>
      </c>
    </row>
    <row r="15" ht="13.5">
      <c r="A15" s="69" t="s">
        <v>323</v>
      </c>
    </row>
    <row r="16" ht="13.5">
      <c r="A16" s="69" t="s">
        <v>324</v>
      </c>
    </row>
    <row r="17" ht="13.5">
      <c r="A17" s="69" t="s">
        <v>325</v>
      </c>
    </row>
    <row r="18" ht="13.5">
      <c r="A18" s="67"/>
    </row>
    <row r="19" ht="13.5">
      <c r="A19" s="67" t="s">
        <v>326</v>
      </c>
    </row>
    <row r="20" ht="13.5">
      <c r="A20" s="70" t="s">
        <v>327</v>
      </c>
    </row>
    <row r="21" ht="13.5">
      <c r="A21" s="67"/>
    </row>
    <row r="22" ht="13.5">
      <c r="A22" s="67"/>
    </row>
    <row r="23" ht="13.5">
      <c r="A23" s="67"/>
    </row>
    <row r="24" ht="13.5">
      <c r="A24" s="67"/>
    </row>
    <row r="25" ht="13.5">
      <c r="A25" s="67"/>
    </row>
    <row r="26" ht="13.5">
      <c r="A26" s="67"/>
    </row>
    <row r="27" ht="13.5">
      <c r="A27" s="67"/>
    </row>
    <row r="28" ht="13.5">
      <c r="A28" s="67"/>
    </row>
    <row r="29" ht="13.5">
      <c r="A29" s="67"/>
    </row>
    <row r="30" ht="13.5">
      <c r="A30" s="67"/>
    </row>
  </sheetData>
  <sheetProtection/>
  <hyperlinks>
    <hyperlink ref="A3" r:id="rId1" display="https://map.n-somerset.gov.uk/LocalPlan2038SHLAA2021.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27"/>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20.00390625" style="0" bestFit="1" customWidth="1"/>
    <col min="2" max="2" width="40.28125" style="0" bestFit="1" customWidth="1"/>
    <col min="3" max="3" width="12.140625" style="0" customWidth="1"/>
    <col min="4" max="4" width="23.57421875" style="0" customWidth="1"/>
    <col min="5" max="5" width="13.57421875" style="0" customWidth="1"/>
    <col min="6" max="6" width="17.5742187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7" width="8.8515625" style="0" customWidth="1"/>
    <col min="18" max="18" width="13.7109375" style="0" bestFit="1" customWidth="1"/>
  </cols>
  <sheetData>
    <row r="1" ht="42" customHeight="1">
      <c r="A1" s="65" t="s">
        <v>302</v>
      </c>
    </row>
    <row r="3" spans="1:21" ht="105.75" customHeight="1">
      <c r="A3" s="44" t="s">
        <v>239</v>
      </c>
      <c r="B3" s="44" t="s">
        <v>240</v>
      </c>
      <c r="C3" s="44" t="s">
        <v>227</v>
      </c>
      <c r="D3" s="29" t="s">
        <v>226</v>
      </c>
      <c r="E3" s="29" t="s">
        <v>228</v>
      </c>
      <c r="F3" s="28" t="s">
        <v>54</v>
      </c>
      <c r="G3" s="28" t="s">
        <v>55</v>
      </c>
      <c r="H3" s="29" t="s">
        <v>229</v>
      </c>
      <c r="I3" s="30" t="s">
        <v>230</v>
      </c>
      <c r="J3" s="30" t="s">
        <v>291</v>
      </c>
      <c r="K3" s="34" t="s">
        <v>232</v>
      </c>
      <c r="L3" s="33" t="s">
        <v>98</v>
      </c>
      <c r="M3" s="33" t="s">
        <v>88</v>
      </c>
      <c r="N3" s="32" t="s">
        <v>235</v>
      </c>
      <c r="O3" s="33" t="s">
        <v>10</v>
      </c>
      <c r="P3" s="33" t="s">
        <v>9</v>
      </c>
      <c r="Q3" s="33" t="s">
        <v>93</v>
      </c>
      <c r="R3" s="31" t="s">
        <v>236</v>
      </c>
      <c r="S3" s="5" t="s">
        <v>95</v>
      </c>
      <c r="T3" s="4" t="s">
        <v>96</v>
      </c>
      <c r="U3" s="3" t="s">
        <v>97</v>
      </c>
    </row>
    <row r="4" spans="1:21" ht="66">
      <c r="A4" s="2" t="s">
        <v>64</v>
      </c>
      <c r="B4" s="2" t="s">
        <v>74</v>
      </c>
      <c r="C4" s="54">
        <v>1.21</v>
      </c>
      <c r="D4" s="21" t="s">
        <v>177</v>
      </c>
      <c r="E4" s="22">
        <v>43.56</v>
      </c>
      <c r="F4" s="21" t="s">
        <v>178</v>
      </c>
      <c r="G4" s="7" t="s">
        <v>179</v>
      </c>
      <c r="H4" s="23" t="s">
        <v>182</v>
      </c>
      <c r="I4" s="23" t="s">
        <v>245</v>
      </c>
      <c r="J4" s="1"/>
      <c r="K4" s="7" t="s">
        <v>231</v>
      </c>
      <c r="L4" s="7"/>
      <c r="M4" s="49">
        <v>30</v>
      </c>
      <c r="N4" s="22"/>
      <c r="O4" s="49"/>
      <c r="P4" s="49"/>
      <c r="Q4" s="49"/>
      <c r="R4" s="24" t="s">
        <v>184</v>
      </c>
      <c r="S4" s="49"/>
      <c r="T4" s="49"/>
      <c r="U4" s="49"/>
    </row>
    <row r="5" spans="1:21" ht="118.5">
      <c r="A5" s="2" t="s">
        <v>66</v>
      </c>
      <c r="B5" s="2" t="s">
        <v>75</v>
      </c>
      <c r="C5" s="54">
        <v>10.74</v>
      </c>
      <c r="D5" s="21" t="s">
        <v>177</v>
      </c>
      <c r="E5" s="22">
        <v>214.8</v>
      </c>
      <c r="F5" s="23" t="s">
        <v>253</v>
      </c>
      <c r="G5" s="7" t="s">
        <v>180</v>
      </c>
      <c r="H5" s="7" t="s">
        <v>182</v>
      </c>
      <c r="I5" s="23" t="s">
        <v>246</v>
      </c>
      <c r="J5" s="7" t="s">
        <v>292</v>
      </c>
      <c r="K5" s="7" t="s">
        <v>231</v>
      </c>
      <c r="L5" s="1"/>
      <c r="M5" s="49">
        <v>300</v>
      </c>
      <c r="N5" s="22"/>
      <c r="O5" s="49"/>
      <c r="P5" s="49"/>
      <c r="Q5" s="49"/>
      <c r="R5" s="24" t="s">
        <v>184</v>
      </c>
      <c r="S5" s="49"/>
      <c r="T5" s="49"/>
      <c r="U5" s="49"/>
    </row>
    <row r="6" spans="1:21" ht="78.75">
      <c r="A6" s="2" t="s">
        <v>65</v>
      </c>
      <c r="B6" s="20" t="s">
        <v>176</v>
      </c>
      <c r="C6" s="54">
        <v>1.6099999999999999</v>
      </c>
      <c r="D6" s="21" t="s">
        <v>177</v>
      </c>
      <c r="E6" s="22">
        <v>57.959999999999994</v>
      </c>
      <c r="F6" s="21" t="s">
        <v>178</v>
      </c>
      <c r="G6" s="7" t="s">
        <v>181</v>
      </c>
      <c r="H6" s="7"/>
      <c r="I6" s="7" t="s">
        <v>257</v>
      </c>
      <c r="J6" s="7" t="s">
        <v>258</v>
      </c>
      <c r="K6" s="7" t="s">
        <v>231</v>
      </c>
      <c r="L6" s="1"/>
      <c r="M6" s="49">
        <v>30</v>
      </c>
      <c r="N6" s="22"/>
      <c r="O6" s="49"/>
      <c r="P6" s="49"/>
      <c r="Q6" s="49"/>
      <c r="R6" s="24" t="s">
        <v>184</v>
      </c>
      <c r="S6" s="49"/>
      <c r="T6" s="49"/>
      <c r="U6" s="49"/>
    </row>
    <row r="7" spans="1:21" ht="66">
      <c r="A7" s="2" t="s">
        <v>62</v>
      </c>
      <c r="B7" s="2" t="s">
        <v>72</v>
      </c>
      <c r="C7" s="54">
        <v>0.47</v>
      </c>
      <c r="D7" s="21" t="s">
        <v>177</v>
      </c>
      <c r="E7" s="22">
        <v>16.919999999999998</v>
      </c>
      <c r="F7" s="21" t="s">
        <v>178</v>
      </c>
      <c r="G7" s="7"/>
      <c r="H7" s="7" t="s">
        <v>182</v>
      </c>
      <c r="I7" s="7" t="s">
        <v>190</v>
      </c>
      <c r="J7" s="1"/>
      <c r="K7" s="7" t="s">
        <v>231</v>
      </c>
      <c r="L7" s="7"/>
      <c r="M7" s="49">
        <v>14</v>
      </c>
      <c r="N7" s="22"/>
      <c r="O7" s="49"/>
      <c r="P7" s="49"/>
      <c r="Q7" s="49"/>
      <c r="R7" s="24" t="s">
        <v>184</v>
      </c>
      <c r="S7" s="49"/>
      <c r="T7" s="49"/>
      <c r="U7" s="49"/>
    </row>
    <row r="8" spans="1:21" ht="92.25">
      <c r="A8" s="2" t="s">
        <v>24</v>
      </c>
      <c r="B8" s="2" t="s">
        <v>44</v>
      </c>
      <c r="C8" s="54">
        <v>4.8100000000000005</v>
      </c>
      <c r="D8" s="21" t="s">
        <v>177</v>
      </c>
      <c r="E8" s="22">
        <v>144.3</v>
      </c>
      <c r="F8" s="21" t="s">
        <v>178</v>
      </c>
      <c r="G8" s="7" t="s">
        <v>180</v>
      </c>
      <c r="H8" s="7" t="s">
        <v>182</v>
      </c>
      <c r="I8" s="23" t="s">
        <v>187</v>
      </c>
      <c r="J8" s="23" t="s">
        <v>259</v>
      </c>
      <c r="K8" s="7" t="s">
        <v>231</v>
      </c>
      <c r="L8" s="7"/>
      <c r="M8" s="49">
        <v>145</v>
      </c>
      <c r="N8" s="22"/>
      <c r="O8" s="49"/>
      <c r="P8" s="49"/>
      <c r="Q8" s="49"/>
      <c r="R8" s="24" t="s">
        <v>184</v>
      </c>
      <c r="S8" s="49"/>
      <c r="T8" s="49"/>
      <c r="U8" s="49"/>
    </row>
    <row r="9" spans="1:21" ht="250.5">
      <c r="A9" s="2" t="s">
        <v>35</v>
      </c>
      <c r="B9" s="20" t="s">
        <v>186</v>
      </c>
      <c r="C9" s="54">
        <v>2.82</v>
      </c>
      <c r="D9" s="21" t="s">
        <v>177</v>
      </c>
      <c r="E9" s="22">
        <v>84.6</v>
      </c>
      <c r="F9" s="21" t="s">
        <v>178</v>
      </c>
      <c r="G9" s="7" t="s">
        <v>179</v>
      </c>
      <c r="H9" s="7" t="s">
        <v>182</v>
      </c>
      <c r="I9" s="23" t="s">
        <v>183</v>
      </c>
      <c r="J9" s="23" t="s">
        <v>259</v>
      </c>
      <c r="K9" s="7" t="s">
        <v>231</v>
      </c>
      <c r="L9" s="23" t="s">
        <v>260</v>
      </c>
      <c r="M9" s="49"/>
      <c r="N9" s="22">
        <v>66</v>
      </c>
      <c r="O9" s="49">
        <v>3</v>
      </c>
      <c r="P9" s="49">
        <v>55</v>
      </c>
      <c r="Q9" s="49"/>
      <c r="R9" s="25" t="s">
        <v>185</v>
      </c>
      <c r="S9" s="49">
        <v>55</v>
      </c>
      <c r="T9" s="49">
        <v>11</v>
      </c>
      <c r="U9" s="49"/>
    </row>
    <row r="10" spans="1:21" ht="12.75">
      <c r="A10" s="47" t="s">
        <v>288</v>
      </c>
      <c r="B10" s="17" t="s">
        <v>7</v>
      </c>
      <c r="C10" s="55">
        <v>1.31</v>
      </c>
      <c r="D10" s="17"/>
      <c r="E10" s="17"/>
      <c r="F10" s="17"/>
      <c r="G10" s="17"/>
      <c r="H10" s="17"/>
      <c r="I10" s="17"/>
      <c r="J10" s="17"/>
      <c r="K10" s="17"/>
      <c r="L10" s="17"/>
      <c r="M10" s="50"/>
      <c r="N10" s="50"/>
      <c r="O10" s="50"/>
      <c r="P10" s="50"/>
      <c r="Q10" s="50"/>
      <c r="R10" s="18" t="s">
        <v>106</v>
      </c>
      <c r="S10" s="50"/>
      <c r="T10" s="50"/>
      <c r="U10" s="50"/>
    </row>
    <row r="11" spans="1:21" ht="184.5">
      <c r="A11" s="2" t="s">
        <v>17</v>
      </c>
      <c r="B11" s="19" t="s">
        <v>175</v>
      </c>
      <c r="C11" s="54">
        <v>3.51</v>
      </c>
      <c r="D11" s="21" t="s">
        <v>177</v>
      </c>
      <c r="E11" s="22">
        <v>105.3</v>
      </c>
      <c r="F11" s="21" t="s">
        <v>178</v>
      </c>
      <c r="G11" s="7" t="s">
        <v>179</v>
      </c>
      <c r="H11" s="7" t="s">
        <v>182</v>
      </c>
      <c r="I11" s="23" t="s">
        <v>254</v>
      </c>
      <c r="J11" s="23" t="s">
        <v>256</v>
      </c>
      <c r="K11" s="7" t="s">
        <v>231</v>
      </c>
      <c r="L11" s="16" t="s">
        <v>107</v>
      </c>
      <c r="M11" s="49">
        <v>30</v>
      </c>
      <c r="N11" s="22"/>
      <c r="O11" s="49"/>
      <c r="P11" s="49"/>
      <c r="Q11" s="49"/>
      <c r="R11" s="24" t="s">
        <v>184</v>
      </c>
      <c r="S11" s="49"/>
      <c r="T11" s="49"/>
      <c r="U11" s="49"/>
    </row>
    <row r="12" spans="1:21" ht="12.75">
      <c r="A12" s="6"/>
      <c r="B12" s="6"/>
      <c r="C12" s="6"/>
      <c r="D12" s="6"/>
      <c r="E12" s="6"/>
      <c r="F12" s="6"/>
      <c r="G12" s="6"/>
      <c r="H12" s="6"/>
      <c r="I12" s="6"/>
      <c r="J12" s="6"/>
      <c r="K12" s="6"/>
      <c r="L12" s="6"/>
      <c r="M12" s="51">
        <f>SUM(M4:M11)</f>
        <v>549</v>
      </c>
      <c r="N12" s="51">
        <f>SUM(N4:N11)</f>
        <v>66</v>
      </c>
      <c r="O12" s="52"/>
      <c r="P12" s="52"/>
      <c r="Q12" s="52"/>
      <c r="R12" s="6"/>
      <c r="S12" s="53">
        <f>SUM(S4:S11)</f>
        <v>55</v>
      </c>
      <c r="T12" s="53">
        <f>SUM(T4:T11)</f>
        <v>11</v>
      </c>
      <c r="U12" s="53"/>
    </row>
    <row r="13" spans="1:21" ht="12.75">
      <c r="A13" s="6"/>
      <c r="B13" s="6"/>
      <c r="C13" s="6"/>
      <c r="D13" s="6"/>
      <c r="E13" s="6"/>
      <c r="F13" s="6"/>
      <c r="G13" s="6"/>
      <c r="H13" s="6"/>
      <c r="I13" s="6"/>
      <c r="J13" s="6"/>
      <c r="K13" s="6"/>
      <c r="L13" s="6"/>
      <c r="M13" s="6"/>
      <c r="N13" s="6"/>
      <c r="O13" s="6"/>
      <c r="P13" s="6"/>
      <c r="Q13" s="6"/>
      <c r="R13" s="6"/>
      <c r="S13" s="6"/>
      <c r="T13" s="6"/>
      <c r="U13" s="6"/>
    </row>
    <row r="14" spans="1:21" ht="12.75">
      <c r="A14" s="6"/>
      <c r="B14" s="6"/>
      <c r="C14" s="6"/>
      <c r="D14" s="6"/>
      <c r="E14" s="6"/>
      <c r="F14" s="6"/>
      <c r="G14" s="6"/>
      <c r="H14" s="6"/>
      <c r="I14" s="6"/>
      <c r="J14" s="6"/>
      <c r="K14" s="6"/>
      <c r="L14" s="6"/>
      <c r="M14" s="6"/>
      <c r="N14" s="6"/>
      <c r="O14" s="6"/>
      <c r="P14" s="6"/>
      <c r="Q14" s="6"/>
      <c r="R14" s="6"/>
      <c r="S14" s="6"/>
      <c r="T14" s="6"/>
      <c r="U14" s="6"/>
    </row>
    <row r="15" spans="1:21" ht="12.75">
      <c r="A15" s="6"/>
      <c r="B15" s="6"/>
      <c r="C15" s="6"/>
      <c r="D15" s="6"/>
      <c r="E15" s="6"/>
      <c r="F15" s="6"/>
      <c r="G15" s="6"/>
      <c r="H15" s="6"/>
      <c r="I15" s="6"/>
      <c r="J15" s="6"/>
      <c r="K15" s="6"/>
      <c r="L15" s="6"/>
      <c r="M15" s="6"/>
      <c r="N15" s="6"/>
      <c r="O15" s="6"/>
      <c r="P15" s="6"/>
      <c r="Q15" s="6"/>
      <c r="R15" s="6"/>
      <c r="S15" s="6"/>
      <c r="T15" s="6"/>
      <c r="U15" s="6"/>
    </row>
    <row r="16" spans="1:21" ht="12.75">
      <c r="A16" s="6"/>
      <c r="B16" s="6"/>
      <c r="C16" s="6"/>
      <c r="D16" s="6"/>
      <c r="E16" s="6"/>
      <c r="F16" s="6"/>
      <c r="G16" s="6"/>
      <c r="H16" s="6"/>
      <c r="I16" s="6"/>
      <c r="J16" s="6"/>
      <c r="K16" s="6"/>
      <c r="L16" s="6"/>
      <c r="M16" s="6"/>
      <c r="N16" s="6"/>
      <c r="O16" s="6"/>
      <c r="P16" s="6"/>
      <c r="Q16" s="6"/>
      <c r="R16" s="6"/>
      <c r="S16" s="6"/>
      <c r="T16" s="6"/>
      <c r="U16" s="6"/>
    </row>
    <row r="17" spans="1:21" ht="12.75">
      <c r="A17" s="6"/>
      <c r="B17" s="6"/>
      <c r="C17" s="6"/>
      <c r="D17" s="6"/>
      <c r="E17" s="6"/>
      <c r="F17" s="6"/>
      <c r="G17" s="6"/>
      <c r="H17" s="6"/>
      <c r="I17" s="6"/>
      <c r="J17" s="6"/>
      <c r="K17" s="6"/>
      <c r="L17" s="6"/>
      <c r="M17" s="6"/>
      <c r="N17" s="6"/>
      <c r="O17" s="6"/>
      <c r="P17" s="6"/>
      <c r="Q17" s="6"/>
      <c r="R17" s="6"/>
      <c r="S17" s="6"/>
      <c r="T17" s="6"/>
      <c r="U17" s="6"/>
    </row>
    <row r="18" spans="1:21" ht="12.75">
      <c r="A18" s="6"/>
      <c r="B18" s="6"/>
      <c r="C18" s="6"/>
      <c r="D18" s="6"/>
      <c r="E18" s="6"/>
      <c r="F18" s="6"/>
      <c r="G18" s="6"/>
      <c r="H18" s="6"/>
      <c r="I18" s="6"/>
      <c r="J18" s="6"/>
      <c r="K18" s="6"/>
      <c r="L18" s="6"/>
      <c r="M18" s="6"/>
      <c r="N18" s="6"/>
      <c r="O18" s="6"/>
      <c r="P18" s="6"/>
      <c r="Q18" s="6"/>
      <c r="R18" s="6"/>
      <c r="S18" s="6"/>
      <c r="T18" s="6"/>
      <c r="U18" s="6"/>
    </row>
    <row r="19" spans="1:21" ht="12.75">
      <c r="A19" s="6"/>
      <c r="B19" s="6"/>
      <c r="C19" s="6"/>
      <c r="D19" s="6"/>
      <c r="E19" s="6"/>
      <c r="F19" s="6"/>
      <c r="G19" s="6"/>
      <c r="H19" s="6"/>
      <c r="I19" s="6"/>
      <c r="J19" s="6"/>
      <c r="K19" s="6"/>
      <c r="L19" s="6"/>
      <c r="M19" s="6"/>
      <c r="N19" s="6"/>
      <c r="O19" s="6"/>
      <c r="P19" s="6"/>
      <c r="Q19" s="6"/>
      <c r="R19" s="6"/>
      <c r="S19" s="6"/>
      <c r="T19" s="6"/>
      <c r="U19" s="6"/>
    </row>
    <row r="20" spans="1:21" ht="12.75">
      <c r="A20" s="6"/>
      <c r="B20" s="6"/>
      <c r="C20" s="6"/>
      <c r="D20" s="6"/>
      <c r="E20" s="6"/>
      <c r="F20" s="6"/>
      <c r="G20" s="6"/>
      <c r="H20" s="6"/>
      <c r="I20" s="6"/>
      <c r="J20" s="6"/>
      <c r="K20" s="6"/>
      <c r="L20" s="6"/>
      <c r="M20" s="6"/>
      <c r="N20" s="6"/>
      <c r="O20" s="6"/>
      <c r="P20" s="6"/>
      <c r="Q20" s="6"/>
      <c r="R20" s="6"/>
      <c r="S20" s="6"/>
      <c r="T20" s="6"/>
      <c r="U20" s="6"/>
    </row>
    <row r="21" spans="1:21" ht="12.75">
      <c r="A21" s="6"/>
      <c r="B21" s="6"/>
      <c r="C21" s="6"/>
      <c r="D21" s="6"/>
      <c r="E21" s="6"/>
      <c r="F21" s="6"/>
      <c r="G21" s="6"/>
      <c r="H21" s="6"/>
      <c r="I21" s="6"/>
      <c r="J21" s="6"/>
      <c r="K21" s="6"/>
      <c r="L21" s="6"/>
      <c r="M21" s="6"/>
      <c r="N21" s="6"/>
      <c r="O21" s="6"/>
      <c r="P21" s="6"/>
      <c r="Q21" s="6"/>
      <c r="R21" s="6"/>
      <c r="S21" s="6"/>
      <c r="T21" s="6"/>
      <c r="U21" s="6"/>
    </row>
    <row r="22" spans="1:21" ht="12.75">
      <c r="A22" s="6"/>
      <c r="B22" s="6"/>
      <c r="C22" s="6"/>
      <c r="D22" s="6"/>
      <c r="E22" s="6"/>
      <c r="F22" s="6"/>
      <c r="G22" s="6"/>
      <c r="H22" s="6"/>
      <c r="I22" s="6"/>
      <c r="J22" s="6"/>
      <c r="K22" s="6"/>
      <c r="L22" s="6"/>
      <c r="M22" s="6"/>
      <c r="N22" s="6"/>
      <c r="O22" s="6"/>
      <c r="P22" s="6"/>
      <c r="Q22" s="6"/>
      <c r="R22" s="6"/>
      <c r="S22" s="6"/>
      <c r="T22" s="6"/>
      <c r="U22" s="6"/>
    </row>
    <row r="23" spans="1:21" ht="12.75">
      <c r="A23" s="6"/>
      <c r="B23" s="6"/>
      <c r="C23" s="6"/>
      <c r="D23" s="6"/>
      <c r="E23" s="6"/>
      <c r="F23" s="6"/>
      <c r="G23" s="6"/>
      <c r="H23" s="6"/>
      <c r="I23" s="6"/>
      <c r="J23" s="6"/>
      <c r="K23" s="6"/>
      <c r="L23" s="6"/>
      <c r="M23" s="6"/>
      <c r="N23" s="6"/>
      <c r="O23" s="6"/>
      <c r="P23" s="6"/>
      <c r="Q23" s="6"/>
      <c r="R23" s="6"/>
      <c r="S23" s="6"/>
      <c r="T23" s="6"/>
      <c r="U23" s="6"/>
    </row>
    <row r="24" spans="1:21" ht="12.75">
      <c r="A24" s="6"/>
      <c r="B24" s="6"/>
      <c r="C24" s="6"/>
      <c r="D24" s="6"/>
      <c r="E24" s="6"/>
      <c r="F24" s="6"/>
      <c r="G24" s="6"/>
      <c r="H24" s="6"/>
      <c r="I24" s="6"/>
      <c r="J24" s="6"/>
      <c r="K24" s="6"/>
      <c r="L24" s="6"/>
      <c r="M24" s="6"/>
      <c r="N24" s="6"/>
      <c r="O24" s="6"/>
      <c r="P24" s="6"/>
      <c r="Q24" s="6"/>
      <c r="R24" s="6"/>
      <c r="S24" s="6"/>
      <c r="T24" s="6"/>
      <c r="U24" s="6"/>
    </row>
    <row r="25" spans="1:21" ht="12.75">
      <c r="A25" s="6"/>
      <c r="B25" s="6"/>
      <c r="C25" s="6"/>
      <c r="D25" s="6"/>
      <c r="E25" s="6"/>
      <c r="F25" s="6"/>
      <c r="G25" s="6"/>
      <c r="H25" s="6"/>
      <c r="I25" s="6"/>
      <c r="J25" s="6"/>
      <c r="K25" s="6"/>
      <c r="L25" s="6"/>
      <c r="M25" s="6"/>
      <c r="N25" s="6"/>
      <c r="O25" s="6"/>
      <c r="P25" s="6"/>
      <c r="Q25" s="6"/>
      <c r="R25" s="6"/>
      <c r="S25" s="6"/>
      <c r="T25" s="6"/>
      <c r="U25" s="6"/>
    </row>
    <row r="26" spans="1:21" ht="12.75">
      <c r="A26" s="6"/>
      <c r="B26" s="6"/>
      <c r="C26" s="6"/>
      <c r="D26" s="6"/>
      <c r="E26" s="6"/>
      <c r="F26" s="6"/>
      <c r="G26" s="6"/>
      <c r="H26" s="6"/>
      <c r="I26" s="6"/>
      <c r="J26" s="6"/>
      <c r="K26" s="6"/>
      <c r="L26" s="6"/>
      <c r="M26" s="6"/>
      <c r="N26" s="6"/>
      <c r="O26" s="6"/>
      <c r="P26" s="6"/>
      <c r="Q26" s="6"/>
      <c r="R26" s="6"/>
      <c r="S26" s="6"/>
      <c r="T26" s="6"/>
      <c r="U26" s="6"/>
    </row>
    <row r="27" spans="1:21" ht="12.75">
      <c r="A27" s="6"/>
      <c r="B27" s="6"/>
      <c r="C27" s="6"/>
      <c r="D27" s="6"/>
      <c r="E27" s="6"/>
      <c r="F27" s="6"/>
      <c r="G27" s="6"/>
      <c r="H27" s="6"/>
      <c r="I27" s="6"/>
      <c r="J27" s="6"/>
      <c r="K27" s="6"/>
      <c r="L27" s="6"/>
      <c r="M27" s="6"/>
      <c r="N27" s="6"/>
      <c r="O27" s="6"/>
      <c r="P27" s="6"/>
      <c r="Q27" s="6"/>
      <c r="R27" s="6"/>
      <c r="S27" s="6"/>
      <c r="T27" s="6"/>
      <c r="U27" s="6"/>
    </row>
  </sheetData>
  <sheetProtection/>
  <printOptions/>
  <pageMargins left="0.25" right="0.25" top="0.75" bottom="0.75" header="0.3" footer="0.3"/>
  <pageSetup fitToHeight="0" fitToWidth="1" horizontalDpi="600" verticalDpi="600" orientation="landscape" paperSize="8" scale="66" r:id="rId1"/>
</worksheet>
</file>

<file path=xl/worksheets/sheet3.xml><?xml version="1.0" encoding="utf-8"?>
<worksheet xmlns="http://schemas.openxmlformats.org/spreadsheetml/2006/main" xmlns:r="http://schemas.openxmlformats.org/officeDocument/2006/relationships">
  <sheetPr>
    <pageSetUpPr fitToPage="1"/>
  </sheetPr>
  <dimension ref="A1:U9"/>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4.28125" style="0" bestFit="1" customWidth="1"/>
    <col min="2" max="2" width="29.28125" style="0" customWidth="1"/>
    <col min="3" max="3" width="12.140625" style="0" customWidth="1"/>
    <col min="4" max="4" width="24.28125" style="0" customWidth="1"/>
    <col min="5" max="5" width="8.8515625" style="0" customWidth="1"/>
    <col min="6" max="6" width="17.140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7" width="8.8515625" style="0" customWidth="1"/>
    <col min="18" max="18" width="15.421875" style="0" bestFit="1" customWidth="1"/>
  </cols>
  <sheetData>
    <row r="1" ht="42" customHeight="1">
      <c r="A1" s="65" t="s">
        <v>303</v>
      </c>
    </row>
    <row r="3" spans="1:21" ht="105.75" customHeight="1">
      <c r="A3" s="44" t="s">
        <v>239</v>
      </c>
      <c r="B3" s="44" t="s">
        <v>240</v>
      </c>
      <c r="C3" s="44" t="s">
        <v>227</v>
      </c>
      <c r="D3" s="29" t="s">
        <v>226</v>
      </c>
      <c r="E3" s="29" t="s">
        <v>228</v>
      </c>
      <c r="F3" s="28" t="s">
        <v>54</v>
      </c>
      <c r="G3" s="28" t="s">
        <v>55</v>
      </c>
      <c r="H3" s="29" t="s">
        <v>229</v>
      </c>
      <c r="I3" s="30" t="s">
        <v>230</v>
      </c>
      <c r="J3" s="30" t="s">
        <v>291</v>
      </c>
      <c r="K3" s="34" t="s">
        <v>232</v>
      </c>
      <c r="L3" s="33" t="s">
        <v>98</v>
      </c>
      <c r="M3" s="33" t="s">
        <v>88</v>
      </c>
      <c r="N3" s="32" t="s">
        <v>235</v>
      </c>
      <c r="O3" s="33" t="s">
        <v>10</v>
      </c>
      <c r="P3" s="33" t="s">
        <v>9</v>
      </c>
      <c r="Q3" s="33" t="s">
        <v>93</v>
      </c>
      <c r="R3" s="31" t="s">
        <v>236</v>
      </c>
      <c r="S3" s="5" t="s">
        <v>95</v>
      </c>
      <c r="T3" s="4" t="s">
        <v>96</v>
      </c>
      <c r="U3" s="3" t="s">
        <v>97</v>
      </c>
    </row>
    <row r="4" spans="1:21" ht="158.25">
      <c r="A4" s="2" t="s">
        <v>171</v>
      </c>
      <c r="B4" s="2" t="s">
        <v>172</v>
      </c>
      <c r="C4" s="53">
        <v>6.18</v>
      </c>
      <c r="D4" s="21" t="s">
        <v>177</v>
      </c>
      <c r="E4" s="22">
        <f>(C4*0.75)*40</f>
        <v>185.39999999999998</v>
      </c>
      <c r="F4" s="2" t="s">
        <v>178</v>
      </c>
      <c r="G4" s="7" t="s">
        <v>188</v>
      </c>
      <c r="H4" s="1"/>
      <c r="I4" s="23" t="s">
        <v>247</v>
      </c>
      <c r="J4" s="1"/>
      <c r="K4" s="7" t="s">
        <v>231</v>
      </c>
      <c r="L4" s="1"/>
      <c r="M4" s="49">
        <v>150</v>
      </c>
      <c r="N4" s="49"/>
      <c r="O4" s="49"/>
      <c r="P4" s="49"/>
      <c r="Q4" s="49"/>
      <c r="R4" s="24" t="s">
        <v>184</v>
      </c>
      <c r="S4" s="49"/>
      <c r="T4" s="49"/>
      <c r="U4" s="49"/>
    </row>
    <row r="5" spans="1:21" ht="52.5">
      <c r="A5" s="2" t="s">
        <v>165</v>
      </c>
      <c r="B5" s="2" t="s">
        <v>166</v>
      </c>
      <c r="C5" s="54">
        <v>0.82</v>
      </c>
      <c r="D5" s="21" t="s">
        <v>177</v>
      </c>
      <c r="E5" s="22">
        <f>(C5*0.9)*40</f>
        <v>29.52</v>
      </c>
      <c r="F5" s="2" t="s">
        <v>178</v>
      </c>
      <c r="G5" s="7" t="s">
        <v>179</v>
      </c>
      <c r="H5" s="1"/>
      <c r="I5" s="7" t="s">
        <v>179</v>
      </c>
      <c r="J5" s="7" t="s">
        <v>255</v>
      </c>
      <c r="K5" s="7" t="s">
        <v>231</v>
      </c>
      <c r="L5" s="1"/>
      <c r="M5" s="49">
        <v>14</v>
      </c>
      <c r="N5" s="49">
        <v>14</v>
      </c>
      <c r="O5" s="49"/>
      <c r="P5" s="49"/>
      <c r="Q5" s="49"/>
      <c r="R5" s="25" t="s">
        <v>185</v>
      </c>
      <c r="S5" s="49">
        <v>14</v>
      </c>
      <c r="T5" s="49"/>
      <c r="U5" s="49"/>
    </row>
    <row r="6" spans="1:21" ht="52.5">
      <c r="A6" s="2" t="s">
        <v>169</v>
      </c>
      <c r="B6" s="2" t="s">
        <v>170</v>
      </c>
      <c r="C6" s="54">
        <v>0.86</v>
      </c>
      <c r="D6" s="21" t="s">
        <v>177</v>
      </c>
      <c r="E6" s="22">
        <f>(C6*0.9)*40</f>
        <v>30.96</v>
      </c>
      <c r="F6" s="2" t="s">
        <v>178</v>
      </c>
      <c r="G6" s="7" t="s">
        <v>189</v>
      </c>
      <c r="H6" s="1"/>
      <c r="I6" s="23" t="s">
        <v>248</v>
      </c>
      <c r="J6" s="23" t="s">
        <v>263</v>
      </c>
      <c r="K6" s="7" t="s">
        <v>231</v>
      </c>
      <c r="L6" s="1"/>
      <c r="M6" s="49"/>
      <c r="N6" s="49"/>
      <c r="O6" s="49"/>
      <c r="P6" s="49"/>
      <c r="Q6" s="49"/>
      <c r="R6" s="24" t="s">
        <v>184</v>
      </c>
      <c r="S6" s="49"/>
      <c r="T6" s="49"/>
      <c r="U6" s="49"/>
    </row>
    <row r="7" spans="1:21" ht="52.5">
      <c r="A7" s="2" t="s">
        <v>167</v>
      </c>
      <c r="B7" s="20" t="s">
        <v>261</v>
      </c>
      <c r="C7" s="54">
        <v>2.18</v>
      </c>
      <c r="D7" s="21" t="s">
        <v>177</v>
      </c>
      <c r="E7" s="22">
        <f>(C7*0.75)*40</f>
        <v>65.4</v>
      </c>
      <c r="F7" s="2" t="s">
        <v>178</v>
      </c>
      <c r="G7" s="7"/>
      <c r="H7" s="1"/>
      <c r="I7" s="7"/>
      <c r="J7" s="1"/>
      <c r="K7" s="7" t="s">
        <v>233</v>
      </c>
      <c r="L7" s="1"/>
      <c r="M7" s="49"/>
      <c r="N7" s="49">
        <v>65</v>
      </c>
      <c r="O7" s="49"/>
      <c r="P7" s="49"/>
      <c r="Q7" s="49"/>
      <c r="R7" s="25" t="s">
        <v>185</v>
      </c>
      <c r="S7" s="49"/>
      <c r="T7" s="49">
        <v>65</v>
      </c>
      <c r="U7" s="49"/>
    </row>
    <row r="8" spans="1:21" ht="52.5">
      <c r="A8" s="2" t="s">
        <v>168</v>
      </c>
      <c r="B8" s="20" t="s">
        <v>262</v>
      </c>
      <c r="C8" s="54">
        <v>2.4</v>
      </c>
      <c r="D8" s="21" t="s">
        <v>177</v>
      </c>
      <c r="E8" s="22">
        <f>(C8*0.75)*40</f>
        <v>72</v>
      </c>
      <c r="F8" s="26" t="s">
        <v>293</v>
      </c>
      <c r="G8" s="7"/>
      <c r="H8" s="1"/>
      <c r="I8" s="7"/>
      <c r="J8" s="1"/>
      <c r="K8" s="7" t="s">
        <v>231</v>
      </c>
      <c r="L8" s="1"/>
      <c r="M8" s="49">
        <v>60</v>
      </c>
      <c r="N8" s="49">
        <v>60</v>
      </c>
      <c r="O8" s="49">
        <v>3</v>
      </c>
      <c r="P8" s="49">
        <v>55</v>
      </c>
      <c r="Q8" s="49"/>
      <c r="R8" s="25" t="s">
        <v>185</v>
      </c>
      <c r="S8" s="49">
        <v>55</v>
      </c>
      <c r="T8" s="49">
        <v>5</v>
      </c>
      <c r="U8" s="49"/>
    </row>
    <row r="9" spans="5:21" ht="12.75">
      <c r="E9" s="15"/>
      <c r="M9" s="56">
        <f>SUM(M4:M8)</f>
        <v>224</v>
      </c>
      <c r="N9" s="56">
        <f>SUM(N4:N8)</f>
        <v>139</v>
      </c>
      <c r="O9" s="57"/>
      <c r="P9" s="57"/>
      <c r="Q9" s="57"/>
      <c r="S9" s="56">
        <f>SUM(S4:S8)</f>
        <v>69</v>
      </c>
      <c r="T9" s="56">
        <f>SUM(T4:T8)</f>
        <v>70</v>
      </c>
      <c r="U9" s="56">
        <f>SUM(U4:U8)</f>
        <v>0</v>
      </c>
    </row>
  </sheetData>
  <sheetProtection/>
  <printOptions/>
  <pageMargins left="0.25" right="0.25" top="0.75" bottom="0.75" header="0.3" footer="0.3"/>
  <pageSetup fitToHeight="0" fitToWidth="1"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sheetPr>
    <pageSetUpPr fitToPage="1"/>
  </sheetPr>
  <dimension ref="A1:U17"/>
  <sheetViews>
    <sheetView zoomScale="85" zoomScaleNormal="85"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2.75"/>
  <cols>
    <col min="1" max="1" width="14.28125" style="0" bestFit="1" customWidth="1"/>
    <col min="2" max="2" width="22.7109375" style="0" customWidth="1"/>
    <col min="3" max="3" width="12.140625" style="0" customWidth="1"/>
    <col min="4" max="4" width="20.28125" style="0" customWidth="1"/>
    <col min="5" max="5" width="8.8515625" style="0" customWidth="1"/>
    <col min="6" max="6" width="16.140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7" width="8.8515625" style="0" customWidth="1"/>
    <col min="18" max="18" width="13.7109375" style="0" bestFit="1" customWidth="1"/>
  </cols>
  <sheetData>
    <row r="1" ht="42" customHeight="1">
      <c r="A1" s="65" t="s">
        <v>304</v>
      </c>
    </row>
    <row r="3" spans="1:21" ht="105.75" customHeight="1">
      <c r="A3" s="44" t="s">
        <v>239</v>
      </c>
      <c r="B3" s="44" t="s">
        <v>240</v>
      </c>
      <c r="C3" s="44" t="s">
        <v>227</v>
      </c>
      <c r="D3" s="29" t="s">
        <v>226</v>
      </c>
      <c r="E3" s="29" t="s">
        <v>228</v>
      </c>
      <c r="F3" s="28" t="s">
        <v>54</v>
      </c>
      <c r="G3" s="28" t="s">
        <v>55</v>
      </c>
      <c r="H3" s="29" t="s">
        <v>229</v>
      </c>
      <c r="I3" s="30" t="s">
        <v>230</v>
      </c>
      <c r="J3" s="30" t="s">
        <v>291</v>
      </c>
      <c r="K3" s="34" t="s">
        <v>232</v>
      </c>
      <c r="L3" s="33" t="s">
        <v>98</v>
      </c>
      <c r="M3" s="33" t="s">
        <v>88</v>
      </c>
      <c r="N3" s="32" t="s">
        <v>235</v>
      </c>
      <c r="O3" s="33" t="s">
        <v>10</v>
      </c>
      <c r="P3" s="33" t="s">
        <v>9</v>
      </c>
      <c r="Q3" s="33" t="s">
        <v>93</v>
      </c>
      <c r="R3" s="31" t="s">
        <v>236</v>
      </c>
      <c r="S3" s="5" t="s">
        <v>95</v>
      </c>
      <c r="T3" s="4" t="s">
        <v>96</v>
      </c>
      <c r="U3" s="3" t="s">
        <v>97</v>
      </c>
    </row>
    <row r="4" spans="1:21" ht="12.75">
      <c r="A4" s="17" t="s">
        <v>99</v>
      </c>
      <c r="B4" s="48" t="s">
        <v>77</v>
      </c>
      <c r="C4" s="55">
        <v>2.94</v>
      </c>
      <c r="D4" s="17"/>
      <c r="E4" s="50"/>
      <c r="F4" s="17"/>
      <c r="G4" s="17"/>
      <c r="H4" s="48"/>
      <c r="I4" s="17"/>
      <c r="J4" s="48"/>
      <c r="K4" s="17"/>
      <c r="L4" s="17"/>
      <c r="M4" s="50"/>
      <c r="N4" s="50"/>
      <c r="O4" s="50"/>
      <c r="P4" s="50"/>
      <c r="Q4" s="50"/>
      <c r="R4" s="17" t="s">
        <v>106</v>
      </c>
      <c r="S4" s="50"/>
      <c r="T4" s="50"/>
      <c r="U4" s="50"/>
    </row>
    <row r="5" spans="1:21" ht="105">
      <c r="A5" s="2" t="s">
        <v>58</v>
      </c>
      <c r="B5" s="26" t="s">
        <v>68</v>
      </c>
      <c r="C5" s="54">
        <v>2.94</v>
      </c>
      <c r="D5" s="20" t="s">
        <v>177</v>
      </c>
      <c r="E5" s="51">
        <v>88.2</v>
      </c>
      <c r="F5" s="2" t="s">
        <v>178</v>
      </c>
      <c r="G5" s="26" t="s">
        <v>191</v>
      </c>
      <c r="H5" s="7" t="s">
        <v>217</v>
      </c>
      <c r="I5" s="45" t="s">
        <v>294</v>
      </c>
      <c r="J5" s="23" t="s">
        <v>295</v>
      </c>
      <c r="K5" s="7" t="s">
        <v>231</v>
      </c>
      <c r="L5" s="7"/>
      <c r="M5" s="49">
        <v>88</v>
      </c>
      <c r="N5" s="49"/>
      <c r="O5" s="49"/>
      <c r="P5" s="49"/>
      <c r="Q5" s="49"/>
      <c r="R5" s="24" t="s">
        <v>184</v>
      </c>
      <c r="S5" s="49"/>
      <c r="T5" s="49"/>
      <c r="U5" s="49"/>
    </row>
    <row r="6" spans="1:21" ht="52.5">
      <c r="A6" s="2" t="s">
        <v>102</v>
      </c>
      <c r="B6" s="26" t="s">
        <v>103</v>
      </c>
      <c r="C6" s="54">
        <v>2.31</v>
      </c>
      <c r="D6" s="20" t="s">
        <v>177</v>
      </c>
      <c r="E6" s="51">
        <v>69.3</v>
      </c>
      <c r="F6" s="2" t="s">
        <v>178</v>
      </c>
      <c r="G6" s="26"/>
      <c r="H6" s="1"/>
      <c r="I6" s="45" t="s">
        <v>265</v>
      </c>
      <c r="J6" s="1"/>
      <c r="K6" s="7" t="s">
        <v>231</v>
      </c>
      <c r="L6" s="16"/>
      <c r="M6" s="49">
        <v>35</v>
      </c>
      <c r="N6" s="22"/>
      <c r="O6" s="49"/>
      <c r="P6" s="49"/>
      <c r="Q6" s="49"/>
      <c r="R6" s="24" t="s">
        <v>184</v>
      </c>
      <c r="S6" s="49"/>
      <c r="T6" s="49"/>
      <c r="U6" s="49"/>
    </row>
    <row r="7" spans="1:21" ht="66">
      <c r="A7" s="2" t="s">
        <v>61</v>
      </c>
      <c r="B7" s="26" t="s">
        <v>71</v>
      </c>
      <c r="C7" s="54">
        <v>2.41</v>
      </c>
      <c r="D7" s="20" t="s">
        <v>177</v>
      </c>
      <c r="E7" s="51">
        <v>72.30000000000001</v>
      </c>
      <c r="F7" s="2" t="s">
        <v>178</v>
      </c>
      <c r="G7" s="26" t="s">
        <v>192</v>
      </c>
      <c r="H7" s="1"/>
      <c r="I7" s="20" t="s">
        <v>266</v>
      </c>
      <c r="J7" s="23" t="s">
        <v>268</v>
      </c>
      <c r="K7" s="7" t="s">
        <v>231</v>
      </c>
      <c r="L7" s="16" t="s">
        <v>107</v>
      </c>
      <c r="M7" s="49">
        <v>65</v>
      </c>
      <c r="N7" s="22">
        <f>(E7)</f>
        <v>72.30000000000001</v>
      </c>
      <c r="O7" s="49"/>
      <c r="P7" s="49"/>
      <c r="Q7" s="49"/>
      <c r="R7" s="25" t="s">
        <v>185</v>
      </c>
      <c r="S7" s="49">
        <v>72</v>
      </c>
      <c r="T7" s="49"/>
      <c r="U7" s="49"/>
    </row>
    <row r="8" spans="1:21" ht="52.5">
      <c r="A8" s="2" t="s">
        <v>100</v>
      </c>
      <c r="B8" s="26" t="s">
        <v>101</v>
      </c>
      <c r="C8" s="54">
        <v>4.38</v>
      </c>
      <c r="D8" s="20" t="s">
        <v>177</v>
      </c>
      <c r="E8" s="51">
        <v>131.4</v>
      </c>
      <c r="F8" s="2" t="s">
        <v>178</v>
      </c>
      <c r="G8" s="26" t="s">
        <v>191</v>
      </c>
      <c r="H8" s="7"/>
      <c r="I8" s="45" t="s">
        <v>265</v>
      </c>
      <c r="J8" s="7"/>
      <c r="K8" s="7" t="s">
        <v>231</v>
      </c>
      <c r="L8" s="16"/>
      <c r="M8" s="49"/>
      <c r="N8" s="22"/>
      <c r="O8" s="49"/>
      <c r="P8" s="49"/>
      <c r="Q8" s="49"/>
      <c r="R8" s="24" t="s">
        <v>184</v>
      </c>
      <c r="S8" s="49"/>
      <c r="T8" s="49"/>
      <c r="U8" s="49"/>
    </row>
    <row r="9" spans="1:21" ht="26.25">
      <c r="A9" s="17" t="s">
        <v>67</v>
      </c>
      <c r="B9" s="48" t="s">
        <v>76</v>
      </c>
      <c r="C9" s="55">
        <v>0.71</v>
      </c>
      <c r="D9" s="17"/>
      <c r="E9" s="50"/>
      <c r="F9" s="17"/>
      <c r="G9" s="17"/>
      <c r="H9" s="17"/>
      <c r="I9" s="17"/>
      <c r="J9" s="17"/>
      <c r="K9" s="17"/>
      <c r="L9" s="17"/>
      <c r="M9" s="50"/>
      <c r="N9" s="50"/>
      <c r="O9" s="50"/>
      <c r="P9" s="50"/>
      <c r="Q9" s="50"/>
      <c r="R9" s="17" t="s">
        <v>106</v>
      </c>
      <c r="S9" s="50"/>
      <c r="T9" s="50"/>
      <c r="U9" s="50"/>
    </row>
    <row r="10" spans="1:21" ht="52.5">
      <c r="A10" s="2" t="s">
        <v>19</v>
      </c>
      <c r="B10" s="26" t="s">
        <v>42</v>
      </c>
      <c r="C10" s="54">
        <v>10.36</v>
      </c>
      <c r="D10" s="20" t="s">
        <v>177</v>
      </c>
      <c r="E10" s="51">
        <v>207.2</v>
      </c>
      <c r="F10" s="2" t="s">
        <v>178</v>
      </c>
      <c r="G10" s="26" t="s">
        <v>188</v>
      </c>
      <c r="H10" s="7"/>
      <c r="I10" s="26" t="s">
        <v>296</v>
      </c>
      <c r="J10" s="7"/>
      <c r="K10" s="7" t="s">
        <v>231</v>
      </c>
      <c r="L10" s="7"/>
      <c r="M10" s="49">
        <v>225</v>
      </c>
      <c r="N10" s="49"/>
      <c r="O10" s="49"/>
      <c r="P10" s="49"/>
      <c r="Q10" s="49"/>
      <c r="R10" s="24" t="s">
        <v>184</v>
      </c>
      <c r="S10" s="49"/>
      <c r="T10" s="49"/>
      <c r="U10" s="49"/>
    </row>
    <row r="11" spans="1:21" ht="52.5">
      <c r="A11" s="2" t="s">
        <v>25</v>
      </c>
      <c r="B11" s="26" t="s">
        <v>45</v>
      </c>
      <c r="C11" s="54">
        <v>2.61</v>
      </c>
      <c r="D11" s="20" t="s">
        <v>177</v>
      </c>
      <c r="E11" s="51">
        <v>78.3</v>
      </c>
      <c r="F11" s="2" t="s">
        <v>178</v>
      </c>
      <c r="G11" s="26" t="s">
        <v>191</v>
      </c>
      <c r="H11" s="7"/>
      <c r="I11" s="26" t="s">
        <v>296</v>
      </c>
      <c r="J11" s="7"/>
      <c r="K11" s="23" t="s">
        <v>234</v>
      </c>
      <c r="L11" s="7"/>
      <c r="M11" s="49"/>
      <c r="N11" s="49"/>
      <c r="O11" s="49"/>
      <c r="P11" s="49"/>
      <c r="Q11" s="49"/>
      <c r="R11" s="24" t="s">
        <v>184</v>
      </c>
      <c r="S11" s="49"/>
      <c r="T11" s="49"/>
      <c r="U11" s="49"/>
    </row>
    <row r="12" spans="1:21" ht="66">
      <c r="A12" s="2" t="s">
        <v>12</v>
      </c>
      <c r="B12" s="26" t="s">
        <v>0</v>
      </c>
      <c r="C12" s="54">
        <v>3.45</v>
      </c>
      <c r="D12" s="20" t="s">
        <v>177</v>
      </c>
      <c r="E12" s="51">
        <v>103.50000000000001</v>
      </c>
      <c r="F12" s="2" t="s">
        <v>178</v>
      </c>
      <c r="G12" s="26" t="s">
        <v>179</v>
      </c>
      <c r="H12" s="1"/>
      <c r="I12" s="2"/>
      <c r="J12" s="1"/>
      <c r="K12" s="7" t="s">
        <v>231</v>
      </c>
      <c r="L12" s="16" t="s">
        <v>107</v>
      </c>
      <c r="M12" s="49">
        <v>90</v>
      </c>
      <c r="N12" s="22">
        <v>90</v>
      </c>
      <c r="O12" s="49"/>
      <c r="P12" s="49"/>
      <c r="Q12" s="49"/>
      <c r="R12" s="25" t="s">
        <v>185</v>
      </c>
      <c r="S12" s="49">
        <v>90</v>
      </c>
      <c r="T12" s="49"/>
      <c r="U12" s="49"/>
    </row>
    <row r="13" spans="1:21" ht="52.5">
      <c r="A13" s="2" t="s">
        <v>37</v>
      </c>
      <c r="B13" s="26" t="s">
        <v>52</v>
      </c>
      <c r="C13" s="54">
        <v>3.54</v>
      </c>
      <c r="D13" s="20" t="s">
        <v>177</v>
      </c>
      <c r="E13" s="51">
        <v>106.20000000000002</v>
      </c>
      <c r="F13" s="2" t="s">
        <v>178</v>
      </c>
      <c r="G13" s="26"/>
      <c r="H13" s="23"/>
      <c r="I13" s="26" t="s">
        <v>296</v>
      </c>
      <c r="J13" s="7"/>
      <c r="K13" s="23" t="s">
        <v>234</v>
      </c>
      <c r="L13" s="7"/>
      <c r="M13" s="49"/>
      <c r="N13" s="49"/>
      <c r="O13" s="49"/>
      <c r="P13" s="49"/>
      <c r="Q13" s="49"/>
      <c r="R13" s="24" t="s">
        <v>184</v>
      </c>
      <c r="S13" s="49"/>
      <c r="T13" s="49"/>
      <c r="U13" s="49"/>
    </row>
    <row r="14" spans="1:21" ht="92.25">
      <c r="A14" s="2" t="s">
        <v>38</v>
      </c>
      <c r="B14" s="26" t="s">
        <v>5</v>
      </c>
      <c r="C14" s="54">
        <v>3.84</v>
      </c>
      <c r="D14" s="20" t="s">
        <v>177</v>
      </c>
      <c r="E14" s="51">
        <v>115.19999999999999</v>
      </c>
      <c r="F14" s="2" t="s">
        <v>178</v>
      </c>
      <c r="G14" s="26"/>
      <c r="H14" s="1"/>
      <c r="I14" s="26" t="s">
        <v>193</v>
      </c>
      <c r="J14" s="1"/>
      <c r="K14" s="7" t="s">
        <v>231</v>
      </c>
      <c r="L14" s="16"/>
      <c r="M14" s="49">
        <v>103</v>
      </c>
      <c r="N14" s="22"/>
      <c r="O14" s="49"/>
      <c r="P14" s="49"/>
      <c r="Q14" s="49"/>
      <c r="R14" s="24" t="s">
        <v>184</v>
      </c>
      <c r="S14" s="49"/>
      <c r="T14" s="49"/>
      <c r="U14" s="49"/>
    </row>
    <row r="15" spans="1:21" ht="52.5">
      <c r="A15" s="2" t="s">
        <v>39</v>
      </c>
      <c r="B15" s="26" t="s">
        <v>6</v>
      </c>
      <c r="C15" s="54">
        <v>0.49</v>
      </c>
      <c r="D15" s="20" t="s">
        <v>177</v>
      </c>
      <c r="E15" s="51">
        <v>17.64</v>
      </c>
      <c r="F15" s="2" t="s">
        <v>178</v>
      </c>
      <c r="G15" s="26" t="s">
        <v>179</v>
      </c>
      <c r="H15" s="1"/>
      <c r="I15" s="26" t="s">
        <v>179</v>
      </c>
      <c r="J15" s="23" t="s">
        <v>256</v>
      </c>
      <c r="K15" s="7" t="s">
        <v>234</v>
      </c>
      <c r="L15" s="7"/>
      <c r="M15" s="49"/>
      <c r="N15" s="49"/>
      <c r="O15" s="49"/>
      <c r="P15" s="49"/>
      <c r="Q15" s="49"/>
      <c r="R15" s="24" t="s">
        <v>184</v>
      </c>
      <c r="S15" s="49"/>
      <c r="T15" s="49"/>
      <c r="U15" s="49"/>
    </row>
    <row r="16" spans="1:21" ht="198">
      <c r="A16" s="2" t="s">
        <v>104</v>
      </c>
      <c r="B16" s="26" t="s">
        <v>105</v>
      </c>
      <c r="C16" s="54">
        <v>2.23</v>
      </c>
      <c r="D16" s="20" t="s">
        <v>177</v>
      </c>
      <c r="E16" s="51">
        <v>66.89999999999999</v>
      </c>
      <c r="F16" s="2" t="s">
        <v>178</v>
      </c>
      <c r="G16" s="26" t="s">
        <v>179</v>
      </c>
      <c r="H16" s="7" t="s">
        <v>182</v>
      </c>
      <c r="I16" s="45" t="s">
        <v>264</v>
      </c>
      <c r="J16" s="23" t="s">
        <v>267</v>
      </c>
      <c r="K16" s="7" t="s">
        <v>234</v>
      </c>
      <c r="L16" s="16" t="s">
        <v>107</v>
      </c>
      <c r="M16" s="49"/>
      <c r="N16" s="22">
        <f>(E16)</f>
        <v>66.89999999999999</v>
      </c>
      <c r="O16" s="49"/>
      <c r="P16" s="49"/>
      <c r="Q16" s="49"/>
      <c r="R16" s="25" t="s">
        <v>185</v>
      </c>
      <c r="S16" s="49"/>
      <c r="T16" s="49">
        <v>67</v>
      </c>
      <c r="U16" s="49"/>
    </row>
    <row r="17" spans="13:21" ht="12.75">
      <c r="M17" s="22">
        <f>SUM(M4:M16)</f>
        <v>606</v>
      </c>
      <c r="N17" s="22">
        <f>SUM(N4:N16)</f>
        <v>229.2</v>
      </c>
      <c r="O17" s="57"/>
      <c r="P17" s="57"/>
      <c r="Q17" s="57"/>
      <c r="S17" s="49">
        <f>SUM(S4:S16)</f>
        <v>162</v>
      </c>
      <c r="T17" s="49">
        <f>SUM(T4:T16)</f>
        <v>67</v>
      </c>
      <c r="U17" s="49">
        <f>SUM(U4:U16)</f>
        <v>0</v>
      </c>
    </row>
  </sheetData>
  <sheetProtection/>
  <printOptions/>
  <pageMargins left="0.25" right="0.25" top="0.75" bottom="0.75" header="0.3" footer="0.3"/>
  <pageSetup fitToHeight="0" fitToWidth="1" horizontalDpi="600" verticalDpi="600" orientation="landscape" paperSize="8" scale="73" r:id="rId1"/>
</worksheet>
</file>

<file path=xl/worksheets/sheet5.xml><?xml version="1.0" encoding="utf-8"?>
<worksheet xmlns="http://schemas.openxmlformats.org/spreadsheetml/2006/main" xmlns:r="http://schemas.openxmlformats.org/officeDocument/2006/relationships">
  <sheetPr>
    <pageSetUpPr fitToPage="1"/>
  </sheetPr>
  <dimension ref="A1:U28"/>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4.28125" style="0" bestFit="1" customWidth="1"/>
    <col min="2" max="2" width="22.140625" style="0" customWidth="1"/>
    <col min="3" max="3" width="12.140625" style="0" customWidth="1"/>
    <col min="4" max="4" width="21.28125" style="0" customWidth="1"/>
    <col min="5" max="5" width="8.8515625" style="0" customWidth="1"/>
    <col min="6" max="6" width="15.8515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7" width="8.8515625" style="0" customWidth="1"/>
    <col min="18" max="18" width="13.7109375" style="0" customWidth="1"/>
  </cols>
  <sheetData>
    <row r="1" ht="42" customHeight="1">
      <c r="A1" s="65" t="s">
        <v>305</v>
      </c>
    </row>
    <row r="3" spans="1:21" ht="105.75" customHeight="1">
      <c r="A3" s="44" t="s">
        <v>239</v>
      </c>
      <c r="B3" s="44" t="s">
        <v>240</v>
      </c>
      <c r="C3" s="44" t="s">
        <v>227</v>
      </c>
      <c r="D3" s="29" t="s">
        <v>226</v>
      </c>
      <c r="E3" s="29" t="s">
        <v>228</v>
      </c>
      <c r="F3" s="29" t="s">
        <v>54</v>
      </c>
      <c r="G3" s="29" t="s">
        <v>55</v>
      </c>
      <c r="H3" s="29" t="s">
        <v>229</v>
      </c>
      <c r="I3" s="30" t="s">
        <v>230</v>
      </c>
      <c r="J3" s="30" t="s">
        <v>291</v>
      </c>
      <c r="K3" s="34" t="s">
        <v>232</v>
      </c>
      <c r="L3" s="32" t="s">
        <v>98</v>
      </c>
      <c r="M3" s="32" t="s">
        <v>88</v>
      </c>
      <c r="N3" s="32" t="s">
        <v>235</v>
      </c>
      <c r="O3" s="32" t="s">
        <v>10</v>
      </c>
      <c r="P3" s="32" t="s">
        <v>9</v>
      </c>
      <c r="Q3" s="32" t="s">
        <v>93</v>
      </c>
      <c r="R3" s="31" t="s">
        <v>236</v>
      </c>
      <c r="S3" s="41" t="s">
        <v>95</v>
      </c>
      <c r="T3" s="42" t="s">
        <v>96</v>
      </c>
      <c r="U3" s="43" t="s">
        <v>97</v>
      </c>
    </row>
    <row r="4" spans="1:21" ht="171">
      <c r="A4" s="20" t="s">
        <v>59</v>
      </c>
      <c r="B4" s="45" t="s">
        <v>69</v>
      </c>
      <c r="C4" s="61">
        <v>17.27</v>
      </c>
      <c r="D4" s="20" t="s">
        <v>177</v>
      </c>
      <c r="E4" s="59">
        <v>345.4</v>
      </c>
      <c r="F4" s="21"/>
      <c r="G4" s="23" t="s">
        <v>195</v>
      </c>
      <c r="H4" s="21"/>
      <c r="I4" s="27" t="s">
        <v>289</v>
      </c>
      <c r="J4" s="27" t="s">
        <v>297</v>
      </c>
      <c r="K4" s="23" t="s">
        <v>231</v>
      </c>
      <c r="L4" s="21"/>
      <c r="M4" s="58">
        <v>330</v>
      </c>
      <c r="N4" s="58"/>
      <c r="O4" s="58"/>
      <c r="P4" s="58"/>
      <c r="Q4" s="58"/>
      <c r="R4" s="24" t="s">
        <v>184</v>
      </c>
      <c r="S4" s="58"/>
      <c r="T4" s="58"/>
      <c r="U4" s="58"/>
    </row>
    <row r="5" spans="1:21" ht="78.75">
      <c r="A5" s="20" t="s">
        <v>60</v>
      </c>
      <c r="B5" s="45" t="s">
        <v>70</v>
      </c>
      <c r="C5" s="61">
        <v>5.97</v>
      </c>
      <c r="D5" s="20" t="s">
        <v>177</v>
      </c>
      <c r="E5" s="59">
        <v>179.1</v>
      </c>
      <c r="F5" s="21"/>
      <c r="G5" s="23" t="s">
        <v>196</v>
      </c>
      <c r="H5" s="23" t="s">
        <v>203</v>
      </c>
      <c r="I5" s="27" t="s">
        <v>243</v>
      </c>
      <c r="J5" s="27"/>
      <c r="K5" s="23" t="s">
        <v>231</v>
      </c>
      <c r="L5" s="21"/>
      <c r="M5" s="58">
        <v>84</v>
      </c>
      <c r="N5" s="58"/>
      <c r="O5" s="58"/>
      <c r="P5" s="58"/>
      <c r="Q5" s="58"/>
      <c r="R5" s="24" t="s">
        <v>184</v>
      </c>
      <c r="S5" s="58"/>
      <c r="T5" s="58"/>
      <c r="U5" s="58"/>
    </row>
    <row r="6" spans="1:21" ht="158.25">
      <c r="A6" s="20" t="s">
        <v>18</v>
      </c>
      <c r="B6" s="45" t="s">
        <v>41</v>
      </c>
      <c r="C6" s="61">
        <v>1.44</v>
      </c>
      <c r="D6" s="20" t="s">
        <v>177</v>
      </c>
      <c r="E6" s="59">
        <v>51.84</v>
      </c>
      <c r="F6" s="21"/>
      <c r="G6" s="23" t="s">
        <v>197</v>
      </c>
      <c r="H6" s="23" t="s">
        <v>204</v>
      </c>
      <c r="I6" s="27" t="s">
        <v>242</v>
      </c>
      <c r="J6" s="27" t="s">
        <v>269</v>
      </c>
      <c r="K6" s="23" t="s">
        <v>234</v>
      </c>
      <c r="L6" s="21"/>
      <c r="M6" s="58"/>
      <c r="N6" s="58"/>
      <c r="O6" s="58"/>
      <c r="P6" s="58"/>
      <c r="Q6" s="58"/>
      <c r="R6" s="24" t="s">
        <v>184</v>
      </c>
      <c r="S6" s="58"/>
      <c r="T6" s="58"/>
      <c r="U6" s="58"/>
    </row>
    <row r="7" spans="1:21" ht="105">
      <c r="A7" s="20" t="s">
        <v>63</v>
      </c>
      <c r="B7" s="45" t="s">
        <v>73</v>
      </c>
      <c r="C7" s="61">
        <v>1.87</v>
      </c>
      <c r="D7" s="20" t="s">
        <v>177</v>
      </c>
      <c r="E7" s="59">
        <v>67.32000000000001</v>
      </c>
      <c r="F7" s="21"/>
      <c r="G7" s="23" t="s">
        <v>179</v>
      </c>
      <c r="H7" s="23" t="s">
        <v>205</v>
      </c>
      <c r="I7" s="27" t="s">
        <v>114</v>
      </c>
      <c r="J7" s="27" t="s">
        <v>270</v>
      </c>
      <c r="K7" s="23" t="s">
        <v>231</v>
      </c>
      <c r="L7" s="21"/>
      <c r="M7" s="58">
        <v>60</v>
      </c>
      <c r="N7" s="59">
        <v>67.32</v>
      </c>
      <c r="O7" s="58">
        <v>3</v>
      </c>
      <c r="P7" s="58">
        <v>55</v>
      </c>
      <c r="Q7" s="58"/>
      <c r="R7" s="25" t="s">
        <v>185</v>
      </c>
      <c r="S7" s="58">
        <v>55</v>
      </c>
      <c r="T7" s="58">
        <v>12</v>
      </c>
      <c r="U7" s="58"/>
    </row>
    <row r="8" spans="1:21" ht="66">
      <c r="A8" s="20" t="s">
        <v>21</v>
      </c>
      <c r="B8" s="45" t="s">
        <v>43</v>
      </c>
      <c r="C8" s="61">
        <v>6.74</v>
      </c>
      <c r="D8" s="20" t="s">
        <v>177</v>
      </c>
      <c r="E8" s="59">
        <v>202.2</v>
      </c>
      <c r="F8" s="21"/>
      <c r="G8" s="23" t="s">
        <v>179</v>
      </c>
      <c r="H8" s="23"/>
      <c r="I8" s="27" t="s">
        <v>244</v>
      </c>
      <c r="J8" s="27"/>
      <c r="K8" s="23" t="s">
        <v>234</v>
      </c>
      <c r="L8" s="21"/>
      <c r="M8" s="58"/>
      <c r="N8" s="58"/>
      <c r="O8" s="58"/>
      <c r="P8" s="58"/>
      <c r="Q8" s="58"/>
      <c r="R8" s="24" t="s">
        <v>184</v>
      </c>
      <c r="S8" s="58"/>
      <c r="T8" s="58"/>
      <c r="U8" s="58"/>
    </row>
    <row r="9" spans="1:21" ht="105">
      <c r="A9" s="20" t="s">
        <v>22</v>
      </c>
      <c r="B9" s="45" t="s">
        <v>83</v>
      </c>
      <c r="C9" s="61">
        <v>1.46</v>
      </c>
      <c r="D9" s="20" t="s">
        <v>177</v>
      </c>
      <c r="E9" s="59">
        <v>52.56</v>
      </c>
      <c r="F9" s="21"/>
      <c r="G9" s="23" t="s">
        <v>179</v>
      </c>
      <c r="H9" s="23" t="s">
        <v>205</v>
      </c>
      <c r="I9" s="27" t="s">
        <v>113</v>
      </c>
      <c r="J9" s="27" t="s">
        <v>271</v>
      </c>
      <c r="K9" s="23" t="s">
        <v>234</v>
      </c>
      <c r="L9" s="21"/>
      <c r="M9" s="58"/>
      <c r="N9" s="58"/>
      <c r="O9" s="58"/>
      <c r="P9" s="58"/>
      <c r="Q9" s="58"/>
      <c r="R9" s="24" t="s">
        <v>184</v>
      </c>
      <c r="S9" s="58"/>
      <c r="T9" s="58"/>
      <c r="U9" s="58"/>
    </row>
    <row r="10" spans="1:21" ht="105">
      <c r="A10" s="20" t="s">
        <v>23</v>
      </c>
      <c r="B10" s="45" t="s">
        <v>4</v>
      </c>
      <c r="C10" s="61">
        <v>2</v>
      </c>
      <c r="D10" s="20" t="s">
        <v>177</v>
      </c>
      <c r="E10" s="59">
        <v>60</v>
      </c>
      <c r="F10" s="21"/>
      <c r="G10" s="23" t="s">
        <v>198</v>
      </c>
      <c r="H10" s="23" t="s">
        <v>206</v>
      </c>
      <c r="I10" s="27" t="s">
        <v>113</v>
      </c>
      <c r="J10" s="27" t="s">
        <v>271</v>
      </c>
      <c r="K10" s="23" t="s">
        <v>234</v>
      </c>
      <c r="L10" s="21"/>
      <c r="M10" s="58"/>
      <c r="N10" s="58">
        <v>60</v>
      </c>
      <c r="O10" s="58"/>
      <c r="P10" s="58"/>
      <c r="Q10" s="58"/>
      <c r="R10" s="25" t="s">
        <v>185</v>
      </c>
      <c r="S10" s="58"/>
      <c r="T10" s="58">
        <v>60</v>
      </c>
      <c r="U10" s="58"/>
    </row>
    <row r="11" spans="1:21" ht="132">
      <c r="A11" s="20" t="s">
        <v>89</v>
      </c>
      <c r="B11" s="45" t="s">
        <v>90</v>
      </c>
      <c r="C11" s="61">
        <v>14.87</v>
      </c>
      <c r="D11" s="20" t="s">
        <v>177</v>
      </c>
      <c r="E11" s="59">
        <v>297.4</v>
      </c>
      <c r="F11" s="21" t="s">
        <v>194</v>
      </c>
      <c r="G11" s="23" t="s">
        <v>181</v>
      </c>
      <c r="H11" s="23" t="s">
        <v>205</v>
      </c>
      <c r="I11" s="27" t="s">
        <v>108</v>
      </c>
      <c r="J11" s="27" t="s">
        <v>271</v>
      </c>
      <c r="K11" s="23" t="s">
        <v>231</v>
      </c>
      <c r="L11" s="21"/>
      <c r="M11" s="58"/>
      <c r="N11" s="59">
        <v>20.22</v>
      </c>
      <c r="O11" s="58"/>
      <c r="P11" s="58"/>
      <c r="Q11" s="58"/>
      <c r="R11" s="25" t="s">
        <v>185</v>
      </c>
      <c r="S11" s="58">
        <v>20</v>
      </c>
      <c r="T11" s="58"/>
      <c r="U11" s="58"/>
    </row>
    <row r="12" spans="1:21" ht="78.75">
      <c r="A12" s="20" t="s">
        <v>91</v>
      </c>
      <c r="B12" s="45" t="s">
        <v>92</v>
      </c>
      <c r="C12" s="61">
        <v>1.38</v>
      </c>
      <c r="D12" s="20" t="s">
        <v>177</v>
      </c>
      <c r="E12" s="59">
        <v>49.68</v>
      </c>
      <c r="F12" s="21"/>
      <c r="G12" s="23"/>
      <c r="H12" s="23"/>
      <c r="I12" s="27" t="s">
        <v>211</v>
      </c>
      <c r="J12" s="27" t="s">
        <v>273</v>
      </c>
      <c r="K12" s="23" t="s">
        <v>231</v>
      </c>
      <c r="L12" s="21"/>
      <c r="M12" s="58"/>
      <c r="N12" s="58"/>
      <c r="O12" s="58"/>
      <c r="P12" s="58"/>
      <c r="Q12" s="58"/>
      <c r="R12" s="24" t="s">
        <v>184</v>
      </c>
      <c r="S12" s="58"/>
      <c r="T12" s="58"/>
      <c r="U12" s="58"/>
    </row>
    <row r="13" spans="1:21" ht="105">
      <c r="A13" s="20" t="s">
        <v>27</v>
      </c>
      <c r="B13" s="45" t="s">
        <v>84</v>
      </c>
      <c r="C13" s="61">
        <v>6.92</v>
      </c>
      <c r="D13" s="20" t="s">
        <v>177</v>
      </c>
      <c r="E13" s="59">
        <v>207.59999999999997</v>
      </c>
      <c r="F13" s="21"/>
      <c r="G13" s="23" t="s">
        <v>191</v>
      </c>
      <c r="H13" s="23"/>
      <c r="I13" s="27" t="s">
        <v>212</v>
      </c>
      <c r="J13" s="27" t="s">
        <v>272</v>
      </c>
      <c r="K13" s="23" t="s">
        <v>231</v>
      </c>
      <c r="L13" s="21"/>
      <c r="M13" s="58">
        <v>255</v>
      </c>
      <c r="N13" s="58"/>
      <c r="O13" s="58"/>
      <c r="P13" s="58"/>
      <c r="Q13" s="58"/>
      <c r="R13" s="24" t="s">
        <v>184</v>
      </c>
      <c r="S13" s="58"/>
      <c r="T13" s="58"/>
      <c r="U13" s="58"/>
    </row>
    <row r="14" spans="1:21" ht="78.75">
      <c r="A14" s="20" t="s">
        <v>28</v>
      </c>
      <c r="B14" s="45" t="s">
        <v>85</v>
      </c>
      <c r="C14" s="61">
        <v>1.24</v>
      </c>
      <c r="D14" s="20" t="s">
        <v>177</v>
      </c>
      <c r="E14" s="59">
        <v>44.64</v>
      </c>
      <c r="F14" s="21"/>
      <c r="G14" s="23" t="s">
        <v>179</v>
      </c>
      <c r="H14" s="23"/>
      <c r="I14" s="27" t="s">
        <v>211</v>
      </c>
      <c r="J14" s="27" t="s">
        <v>273</v>
      </c>
      <c r="K14" s="23" t="s">
        <v>234</v>
      </c>
      <c r="L14" s="21"/>
      <c r="M14" s="58"/>
      <c r="N14" s="58"/>
      <c r="O14" s="58"/>
      <c r="P14" s="58"/>
      <c r="Q14" s="58"/>
      <c r="R14" s="24" t="s">
        <v>184</v>
      </c>
      <c r="S14" s="58"/>
      <c r="T14" s="58"/>
      <c r="U14" s="58"/>
    </row>
    <row r="15" spans="1:21" ht="78.75">
      <c r="A15" s="20" t="s">
        <v>29</v>
      </c>
      <c r="B15" s="45" t="s">
        <v>86</v>
      </c>
      <c r="C15" s="61">
        <v>3.03</v>
      </c>
      <c r="D15" s="20" t="s">
        <v>177</v>
      </c>
      <c r="E15" s="59">
        <v>90.9</v>
      </c>
      <c r="F15" s="21"/>
      <c r="G15" s="23" t="s">
        <v>198</v>
      </c>
      <c r="H15" s="23"/>
      <c r="I15" s="27" t="s">
        <v>211</v>
      </c>
      <c r="J15" s="27" t="s">
        <v>271</v>
      </c>
      <c r="K15" s="23" t="s">
        <v>234</v>
      </c>
      <c r="L15" s="21"/>
      <c r="M15" s="58"/>
      <c r="N15" s="58"/>
      <c r="O15" s="58"/>
      <c r="P15" s="58"/>
      <c r="Q15" s="58"/>
      <c r="R15" s="24" t="s">
        <v>184</v>
      </c>
      <c r="S15" s="58"/>
      <c r="T15" s="58"/>
      <c r="U15" s="58"/>
    </row>
    <row r="16" spans="1:21" ht="52.5">
      <c r="A16" s="20" t="s">
        <v>30</v>
      </c>
      <c r="B16" s="45" t="s">
        <v>47</v>
      </c>
      <c r="C16" s="61">
        <v>3.79</v>
      </c>
      <c r="D16" s="20" t="s">
        <v>177</v>
      </c>
      <c r="E16" s="59">
        <v>113.70000000000002</v>
      </c>
      <c r="F16" s="21"/>
      <c r="G16" s="23" t="s">
        <v>199</v>
      </c>
      <c r="H16" s="23"/>
      <c r="I16" s="27" t="s">
        <v>274</v>
      </c>
      <c r="J16" s="27" t="s">
        <v>258</v>
      </c>
      <c r="K16" s="23" t="s">
        <v>234</v>
      </c>
      <c r="L16" s="21"/>
      <c r="M16" s="58"/>
      <c r="N16" s="58"/>
      <c r="O16" s="58"/>
      <c r="P16" s="58"/>
      <c r="Q16" s="58"/>
      <c r="R16" s="24" t="s">
        <v>184</v>
      </c>
      <c r="S16" s="58"/>
      <c r="T16" s="58"/>
      <c r="U16" s="58"/>
    </row>
    <row r="17" spans="1:21" ht="132">
      <c r="A17" s="20" t="s">
        <v>31</v>
      </c>
      <c r="B17" s="45" t="s">
        <v>48</v>
      </c>
      <c r="C17" s="61">
        <v>5.6899999999999995</v>
      </c>
      <c r="D17" s="20" t="s">
        <v>177</v>
      </c>
      <c r="E17" s="59">
        <v>170.7</v>
      </c>
      <c r="F17" s="21" t="s">
        <v>194</v>
      </c>
      <c r="G17" s="23" t="s">
        <v>199</v>
      </c>
      <c r="H17" s="23" t="s">
        <v>207</v>
      </c>
      <c r="I17" s="27" t="s">
        <v>109</v>
      </c>
      <c r="J17" s="27" t="s">
        <v>298</v>
      </c>
      <c r="K17" s="23" t="s">
        <v>231</v>
      </c>
      <c r="L17" s="21"/>
      <c r="M17" s="58">
        <v>150</v>
      </c>
      <c r="N17" s="59">
        <v>131.4</v>
      </c>
      <c r="O17" s="58">
        <v>3</v>
      </c>
      <c r="P17" s="58">
        <v>65</v>
      </c>
      <c r="Q17" s="58"/>
      <c r="R17" s="25" t="s">
        <v>185</v>
      </c>
      <c r="S17" s="58">
        <f>(P17*2)</f>
        <v>130</v>
      </c>
      <c r="T17" s="58"/>
      <c r="U17" s="58"/>
    </row>
    <row r="18" spans="1:21" ht="105">
      <c r="A18" s="20" t="s">
        <v>32</v>
      </c>
      <c r="B18" s="45" t="s">
        <v>49</v>
      </c>
      <c r="C18" s="61">
        <v>1.38</v>
      </c>
      <c r="D18" s="20" t="s">
        <v>177</v>
      </c>
      <c r="E18" s="59">
        <v>49.68</v>
      </c>
      <c r="F18" s="21"/>
      <c r="G18" s="23" t="s">
        <v>195</v>
      </c>
      <c r="H18" s="23" t="s">
        <v>205</v>
      </c>
      <c r="I18" s="27" t="s">
        <v>243</v>
      </c>
      <c r="J18" s="27"/>
      <c r="K18" s="23" t="s">
        <v>231</v>
      </c>
      <c r="L18" s="21"/>
      <c r="M18" s="58">
        <v>25</v>
      </c>
      <c r="N18" s="58"/>
      <c r="O18" s="58"/>
      <c r="P18" s="58"/>
      <c r="Q18" s="58"/>
      <c r="R18" s="24" t="s">
        <v>184</v>
      </c>
      <c r="S18" s="58"/>
      <c r="T18" s="58"/>
      <c r="U18" s="58"/>
    </row>
    <row r="19" spans="1:21" ht="105">
      <c r="A19" s="20" t="s">
        <v>33</v>
      </c>
      <c r="B19" s="45" t="s">
        <v>50</v>
      </c>
      <c r="C19" s="61">
        <v>0.64</v>
      </c>
      <c r="D19" s="20" t="s">
        <v>177</v>
      </c>
      <c r="E19" s="59">
        <v>23.040000000000003</v>
      </c>
      <c r="F19" s="21"/>
      <c r="G19" s="23"/>
      <c r="H19" s="23" t="s">
        <v>205</v>
      </c>
      <c r="I19" s="27" t="s">
        <v>213</v>
      </c>
      <c r="J19" s="27" t="s">
        <v>273</v>
      </c>
      <c r="K19" s="23" t="s">
        <v>234</v>
      </c>
      <c r="L19" s="21"/>
      <c r="M19" s="58"/>
      <c r="N19" s="58">
        <v>23</v>
      </c>
      <c r="O19" s="58"/>
      <c r="P19" s="58"/>
      <c r="Q19" s="58"/>
      <c r="R19" s="25" t="s">
        <v>185</v>
      </c>
      <c r="S19" s="58"/>
      <c r="T19" s="58">
        <v>23</v>
      </c>
      <c r="U19" s="58"/>
    </row>
    <row r="20" spans="1:21" ht="78.75">
      <c r="A20" s="20" t="s">
        <v>34</v>
      </c>
      <c r="B20" s="45" t="s">
        <v>87</v>
      </c>
      <c r="C20" s="61">
        <v>0.54</v>
      </c>
      <c r="D20" s="20" t="s">
        <v>177</v>
      </c>
      <c r="E20" s="59">
        <v>19.44</v>
      </c>
      <c r="F20" s="21"/>
      <c r="G20" s="23" t="s">
        <v>200</v>
      </c>
      <c r="H20" s="21"/>
      <c r="I20" s="27" t="s">
        <v>243</v>
      </c>
      <c r="J20" s="27"/>
      <c r="K20" s="23" t="s">
        <v>234</v>
      </c>
      <c r="L20" s="21"/>
      <c r="M20" s="58"/>
      <c r="N20" s="58"/>
      <c r="O20" s="58"/>
      <c r="P20" s="58"/>
      <c r="Q20" s="58"/>
      <c r="R20" s="24" t="s">
        <v>184</v>
      </c>
      <c r="S20" s="58"/>
      <c r="T20" s="58"/>
      <c r="U20" s="58"/>
    </row>
    <row r="21" spans="1:21" ht="144.75">
      <c r="A21" s="20" t="s">
        <v>36</v>
      </c>
      <c r="B21" s="45" t="s">
        <v>51</v>
      </c>
      <c r="C21" s="61">
        <v>3.31</v>
      </c>
      <c r="D21" s="20" t="s">
        <v>177</v>
      </c>
      <c r="E21" s="59">
        <v>99.3</v>
      </c>
      <c r="F21" s="21" t="s">
        <v>194</v>
      </c>
      <c r="G21" s="23"/>
      <c r="H21" s="23" t="s">
        <v>208</v>
      </c>
      <c r="I21" s="27" t="s">
        <v>110</v>
      </c>
      <c r="J21" s="27" t="s">
        <v>275</v>
      </c>
      <c r="K21" s="23" t="s">
        <v>231</v>
      </c>
      <c r="L21" s="21"/>
      <c r="M21" s="58"/>
      <c r="N21" s="59">
        <v>98.1</v>
      </c>
      <c r="O21" s="58">
        <v>3</v>
      </c>
      <c r="P21" s="58">
        <v>50</v>
      </c>
      <c r="Q21" s="58"/>
      <c r="R21" s="25" t="s">
        <v>185</v>
      </c>
      <c r="S21" s="58">
        <v>98</v>
      </c>
      <c r="T21" s="58"/>
      <c r="U21" s="58"/>
    </row>
    <row r="22" spans="1:21" ht="105">
      <c r="A22" s="20" t="s">
        <v>14</v>
      </c>
      <c r="B22" s="45" t="s">
        <v>1</v>
      </c>
      <c r="C22" s="61">
        <v>1.23</v>
      </c>
      <c r="D22" s="20" t="s">
        <v>177</v>
      </c>
      <c r="E22" s="59">
        <v>44.28</v>
      </c>
      <c r="F22" s="21"/>
      <c r="G22" s="23" t="s">
        <v>201</v>
      </c>
      <c r="H22" s="23" t="s">
        <v>206</v>
      </c>
      <c r="I22" s="23" t="s">
        <v>249</v>
      </c>
      <c r="J22" s="21"/>
      <c r="K22" s="23" t="s">
        <v>234</v>
      </c>
      <c r="L22" s="21"/>
      <c r="M22" s="58"/>
      <c r="N22" s="58"/>
      <c r="O22" s="58"/>
      <c r="P22" s="58"/>
      <c r="Q22" s="58"/>
      <c r="R22" s="24" t="s">
        <v>184</v>
      </c>
      <c r="S22" s="58"/>
      <c r="T22" s="58"/>
      <c r="U22" s="58"/>
    </row>
    <row r="23" spans="1:21" ht="105">
      <c r="A23" s="20" t="s">
        <v>56</v>
      </c>
      <c r="B23" s="45" t="s">
        <v>78</v>
      </c>
      <c r="C23" s="61">
        <v>2.33</v>
      </c>
      <c r="D23" s="20" t="s">
        <v>177</v>
      </c>
      <c r="E23" s="59">
        <v>69.9</v>
      </c>
      <c r="F23" s="21"/>
      <c r="G23" s="23" t="s">
        <v>198</v>
      </c>
      <c r="H23" s="23" t="s">
        <v>206</v>
      </c>
      <c r="I23" s="27" t="s">
        <v>113</v>
      </c>
      <c r="J23" s="27" t="s">
        <v>273</v>
      </c>
      <c r="K23" s="23" t="s">
        <v>231</v>
      </c>
      <c r="L23" s="21"/>
      <c r="M23" s="58"/>
      <c r="N23" s="59">
        <v>0</v>
      </c>
      <c r="O23" s="58"/>
      <c r="P23" s="58"/>
      <c r="Q23" s="58"/>
      <c r="R23" s="24" t="s">
        <v>184</v>
      </c>
      <c r="S23" s="58"/>
      <c r="T23" s="58"/>
      <c r="U23" s="58"/>
    </row>
    <row r="24" spans="1:21" ht="105">
      <c r="A24" s="20" t="s">
        <v>57</v>
      </c>
      <c r="B24" s="45" t="s">
        <v>79</v>
      </c>
      <c r="C24" s="61">
        <v>2.32</v>
      </c>
      <c r="D24" s="20" t="s">
        <v>177</v>
      </c>
      <c r="E24" s="59">
        <v>69.6</v>
      </c>
      <c r="F24" s="21"/>
      <c r="G24" s="23" t="s">
        <v>179</v>
      </c>
      <c r="H24" s="23" t="s">
        <v>205</v>
      </c>
      <c r="I24" s="27" t="s">
        <v>210</v>
      </c>
      <c r="J24" s="27"/>
      <c r="K24" s="23" t="s">
        <v>231</v>
      </c>
      <c r="L24" s="21"/>
      <c r="M24" s="58">
        <v>60</v>
      </c>
      <c r="N24" s="58"/>
      <c r="O24" s="58"/>
      <c r="P24" s="58"/>
      <c r="Q24" s="58"/>
      <c r="R24" s="24" t="s">
        <v>184</v>
      </c>
      <c r="S24" s="58"/>
      <c r="T24" s="58"/>
      <c r="U24" s="58"/>
    </row>
    <row r="25" spans="1:21" ht="158.25">
      <c r="A25" s="20" t="s">
        <v>15</v>
      </c>
      <c r="B25" s="45" t="s">
        <v>2</v>
      </c>
      <c r="C25" s="61">
        <v>1.17</v>
      </c>
      <c r="D25" s="20" t="s">
        <v>177</v>
      </c>
      <c r="E25" s="59">
        <v>42.12</v>
      </c>
      <c r="F25" s="21"/>
      <c r="G25" s="23" t="s">
        <v>198</v>
      </c>
      <c r="H25" s="23" t="s">
        <v>209</v>
      </c>
      <c r="I25" s="27" t="s">
        <v>299</v>
      </c>
      <c r="J25" s="27" t="s">
        <v>214</v>
      </c>
      <c r="K25" s="23" t="s">
        <v>234</v>
      </c>
      <c r="L25" s="21"/>
      <c r="M25" s="58"/>
      <c r="N25" s="58">
        <v>42</v>
      </c>
      <c r="O25" s="58"/>
      <c r="P25" s="58"/>
      <c r="Q25" s="58"/>
      <c r="R25" s="25" t="s">
        <v>185</v>
      </c>
      <c r="S25" s="58"/>
      <c r="T25" s="58">
        <v>42</v>
      </c>
      <c r="U25" s="58"/>
    </row>
    <row r="26" spans="1:21" ht="105">
      <c r="A26" s="20" t="s">
        <v>53</v>
      </c>
      <c r="B26" s="45" t="s">
        <v>80</v>
      </c>
      <c r="C26" s="61">
        <v>3.42</v>
      </c>
      <c r="D26" s="20" t="s">
        <v>177</v>
      </c>
      <c r="E26" s="59">
        <f>(0.75*40)</f>
        <v>30</v>
      </c>
      <c r="F26" s="21"/>
      <c r="G26" s="23"/>
      <c r="H26" s="23" t="s">
        <v>205</v>
      </c>
      <c r="I26" s="27" t="s">
        <v>111</v>
      </c>
      <c r="J26" s="27" t="s">
        <v>112</v>
      </c>
      <c r="K26" s="23" t="s">
        <v>234</v>
      </c>
      <c r="L26" s="21"/>
      <c r="M26" s="58"/>
      <c r="N26" s="59">
        <v>50</v>
      </c>
      <c r="O26" s="58"/>
      <c r="P26" s="58"/>
      <c r="Q26" s="58"/>
      <c r="R26" s="25" t="s">
        <v>185</v>
      </c>
      <c r="S26" s="58"/>
      <c r="T26" s="58">
        <v>50</v>
      </c>
      <c r="U26" s="58"/>
    </row>
    <row r="27" spans="1:21" ht="78.75">
      <c r="A27" s="20" t="s">
        <v>16</v>
      </c>
      <c r="B27" s="45" t="s">
        <v>40</v>
      </c>
      <c r="C27" s="61">
        <v>0.6</v>
      </c>
      <c r="D27" s="20" t="s">
        <v>177</v>
      </c>
      <c r="E27" s="59">
        <v>21.6</v>
      </c>
      <c r="F27" s="21"/>
      <c r="G27" s="23" t="s">
        <v>202</v>
      </c>
      <c r="H27" s="21"/>
      <c r="I27" s="27" t="s">
        <v>250</v>
      </c>
      <c r="J27" s="27" t="s">
        <v>273</v>
      </c>
      <c r="K27" s="23" t="s">
        <v>231</v>
      </c>
      <c r="L27" s="21"/>
      <c r="M27" s="58">
        <v>15</v>
      </c>
      <c r="N27" s="58">
        <v>10</v>
      </c>
      <c r="O27" s="58">
        <v>3</v>
      </c>
      <c r="P27" s="58">
        <v>10</v>
      </c>
      <c r="Q27" s="58"/>
      <c r="R27" s="25" t="s">
        <v>185</v>
      </c>
      <c r="S27" s="58">
        <v>10</v>
      </c>
      <c r="T27" s="58"/>
      <c r="U27" s="58"/>
    </row>
    <row r="28" spans="1:21" ht="12.75">
      <c r="A28" s="39"/>
      <c r="B28" s="39"/>
      <c r="C28" s="39"/>
      <c r="D28" s="39"/>
      <c r="E28" s="39"/>
      <c r="F28" s="39"/>
      <c r="G28" s="39"/>
      <c r="H28" s="39"/>
      <c r="I28" s="39"/>
      <c r="J28" s="39"/>
      <c r="K28" s="39"/>
      <c r="L28" s="39"/>
      <c r="M28" s="59">
        <f>SUM(M4:M27)</f>
        <v>979</v>
      </c>
      <c r="N28" s="59">
        <f>SUM(N4:N27)</f>
        <v>502.03999999999996</v>
      </c>
      <c r="O28" s="60"/>
      <c r="P28" s="60"/>
      <c r="Q28" s="60"/>
      <c r="R28" s="39"/>
      <c r="S28" s="58">
        <f>SUM(S4:S27)</f>
        <v>313</v>
      </c>
      <c r="T28" s="58">
        <f>SUM(T4:T27)</f>
        <v>187</v>
      </c>
      <c r="U28" s="58">
        <f>SUM(U4:U27)</f>
        <v>0</v>
      </c>
    </row>
  </sheetData>
  <sheetProtection/>
  <printOptions/>
  <pageMargins left="0.25" right="0.25" top="0.75" bottom="0.75" header="0.3" footer="0.3"/>
  <pageSetup fitToHeight="0" fitToWidth="1" horizontalDpi="600" verticalDpi="600" orientation="landscape" paperSize="8" scale="73" r:id="rId1"/>
</worksheet>
</file>

<file path=xl/worksheets/sheet6.xml><?xml version="1.0" encoding="utf-8"?>
<worksheet xmlns="http://schemas.openxmlformats.org/spreadsheetml/2006/main" xmlns:r="http://schemas.openxmlformats.org/officeDocument/2006/relationships">
  <sheetPr>
    <pageSetUpPr fitToPage="1"/>
  </sheetPr>
  <dimension ref="A1:U16"/>
  <sheetViews>
    <sheetView zoomScale="85" zoomScaleNormal="85" zoomScalePageLayoutView="0" workbookViewId="0" topLeftCell="A1">
      <pane ySplit="3" topLeftCell="A4" activePane="bottomLeft" state="frozen"/>
      <selection pane="topLeft" activeCell="A1" sqref="A1"/>
      <selection pane="bottomLeft" activeCell="E7" sqref="E7"/>
    </sheetView>
  </sheetViews>
  <sheetFormatPr defaultColWidth="9.140625" defaultRowHeight="12.75"/>
  <cols>
    <col min="1" max="1" width="14.28125" style="0" bestFit="1" customWidth="1"/>
    <col min="2" max="2" width="27.7109375" style="0" customWidth="1"/>
    <col min="3" max="3" width="12.140625" style="0" customWidth="1"/>
    <col min="4" max="4" width="25.28125" style="0" customWidth="1"/>
    <col min="5" max="5" width="8.8515625" style="0" customWidth="1"/>
    <col min="6" max="6" width="14.8515625" style="0" customWidth="1"/>
    <col min="7" max="7" width="16.57421875" style="0" customWidth="1"/>
    <col min="8" max="8" width="15.421875" style="0" customWidth="1"/>
    <col min="9" max="9" width="32.7109375" style="0" customWidth="1"/>
    <col min="10" max="11" width="17.7109375" style="0" customWidth="1"/>
    <col min="12" max="12" width="17.28125" style="0" customWidth="1"/>
    <col min="13" max="17" width="8.8515625" style="0" customWidth="1"/>
    <col min="18" max="18" width="11.57421875" style="0" customWidth="1"/>
  </cols>
  <sheetData>
    <row r="1" ht="42" customHeight="1">
      <c r="A1" s="65" t="s">
        <v>306</v>
      </c>
    </row>
    <row r="3" spans="1:21" ht="105.75" customHeight="1">
      <c r="A3" s="44" t="s">
        <v>239</v>
      </c>
      <c r="B3" s="44" t="s">
        <v>240</v>
      </c>
      <c r="C3" s="44" t="s">
        <v>227</v>
      </c>
      <c r="D3" s="29" t="s">
        <v>226</v>
      </c>
      <c r="E3" s="29" t="s">
        <v>228</v>
      </c>
      <c r="F3" s="29" t="s">
        <v>54</v>
      </c>
      <c r="G3" s="29" t="s">
        <v>55</v>
      </c>
      <c r="H3" s="29" t="s">
        <v>229</v>
      </c>
      <c r="I3" s="30" t="s">
        <v>230</v>
      </c>
      <c r="J3" s="30" t="s">
        <v>291</v>
      </c>
      <c r="K3" s="34" t="s">
        <v>232</v>
      </c>
      <c r="L3" s="32" t="s">
        <v>98</v>
      </c>
      <c r="M3" s="32" t="s">
        <v>88</v>
      </c>
      <c r="N3" s="32" t="s">
        <v>235</v>
      </c>
      <c r="O3" s="32" t="s">
        <v>10</v>
      </c>
      <c r="P3" s="32" t="s">
        <v>9</v>
      </c>
      <c r="Q3" s="32" t="s">
        <v>93</v>
      </c>
      <c r="R3" s="31" t="s">
        <v>236</v>
      </c>
      <c r="S3" s="35" t="s">
        <v>95</v>
      </c>
      <c r="T3" s="36" t="s">
        <v>96</v>
      </c>
      <c r="U3" s="37" t="s">
        <v>97</v>
      </c>
    </row>
    <row r="4" spans="1:21" ht="92.25">
      <c r="A4" s="21" t="s">
        <v>133</v>
      </c>
      <c r="B4" s="21" t="s">
        <v>134</v>
      </c>
      <c r="C4" s="62">
        <v>0.63</v>
      </c>
      <c r="D4" s="20" t="s">
        <v>177</v>
      </c>
      <c r="E4" s="59">
        <v>22.680000000000003</v>
      </c>
      <c r="F4" s="45" t="s">
        <v>178</v>
      </c>
      <c r="G4" s="23"/>
      <c r="H4" s="23"/>
      <c r="I4" s="38" t="s">
        <v>278</v>
      </c>
      <c r="J4" s="27" t="s">
        <v>276</v>
      </c>
      <c r="K4" s="23" t="s">
        <v>231</v>
      </c>
      <c r="L4" s="21"/>
      <c r="M4" s="58">
        <v>18</v>
      </c>
      <c r="N4" s="59">
        <v>22.68</v>
      </c>
      <c r="O4" s="58">
        <v>3</v>
      </c>
      <c r="P4" s="58">
        <v>23</v>
      </c>
      <c r="Q4" s="58"/>
      <c r="R4" s="25" t="s">
        <v>185</v>
      </c>
      <c r="S4" s="58">
        <v>23</v>
      </c>
      <c r="T4" s="58"/>
      <c r="U4" s="58"/>
    </row>
    <row r="5" spans="1:21" ht="105">
      <c r="A5" s="21" t="s">
        <v>135</v>
      </c>
      <c r="B5" s="21" t="s">
        <v>136</v>
      </c>
      <c r="C5" s="62">
        <v>0.97</v>
      </c>
      <c r="D5" s="20" t="s">
        <v>177</v>
      </c>
      <c r="E5" s="59">
        <v>34.92</v>
      </c>
      <c r="F5" s="45" t="s">
        <v>178</v>
      </c>
      <c r="G5" s="23" t="s">
        <v>179</v>
      </c>
      <c r="H5" s="23" t="s">
        <v>182</v>
      </c>
      <c r="I5" s="38" t="s">
        <v>238</v>
      </c>
      <c r="J5" s="27" t="s">
        <v>276</v>
      </c>
      <c r="K5" s="23" t="s">
        <v>231</v>
      </c>
      <c r="L5" s="21"/>
      <c r="M5" s="58">
        <v>30</v>
      </c>
      <c r="N5" s="59">
        <v>34.92</v>
      </c>
      <c r="O5" s="58">
        <v>3</v>
      </c>
      <c r="P5" s="58">
        <v>35</v>
      </c>
      <c r="Q5" s="58"/>
      <c r="R5" s="25" t="s">
        <v>185</v>
      </c>
      <c r="S5" s="58">
        <v>35</v>
      </c>
      <c r="T5" s="58"/>
      <c r="U5" s="58"/>
    </row>
    <row r="6" spans="1:21" ht="78.75">
      <c r="A6" s="21" t="s">
        <v>137</v>
      </c>
      <c r="B6" s="21" t="s">
        <v>138</v>
      </c>
      <c r="C6" s="62">
        <v>3.4</v>
      </c>
      <c r="D6" s="20" t="s">
        <v>177</v>
      </c>
      <c r="E6" s="59">
        <v>102</v>
      </c>
      <c r="F6" s="45" t="s">
        <v>178</v>
      </c>
      <c r="G6" s="23" t="s">
        <v>198</v>
      </c>
      <c r="H6" s="23"/>
      <c r="I6" s="23" t="s">
        <v>300</v>
      </c>
      <c r="J6" s="27" t="s">
        <v>271</v>
      </c>
      <c r="K6" s="23" t="s">
        <v>231</v>
      </c>
      <c r="L6" s="21"/>
      <c r="M6" s="58">
        <v>50</v>
      </c>
      <c r="N6" s="59"/>
      <c r="O6" s="58"/>
      <c r="P6" s="58"/>
      <c r="Q6" s="58"/>
      <c r="R6" s="24" t="s">
        <v>184</v>
      </c>
      <c r="S6" s="58"/>
      <c r="T6" s="58"/>
      <c r="U6" s="58"/>
    </row>
    <row r="7" spans="1:21" ht="92.25">
      <c r="A7" s="21" t="s">
        <v>121</v>
      </c>
      <c r="B7" s="21" t="s">
        <v>122</v>
      </c>
      <c r="C7" s="62">
        <v>4.68</v>
      </c>
      <c r="D7" s="20" t="s">
        <v>177</v>
      </c>
      <c r="E7" s="59">
        <v>140.39999999999998</v>
      </c>
      <c r="F7" s="45" t="s">
        <v>178</v>
      </c>
      <c r="G7" s="23" t="s">
        <v>198</v>
      </c>
      <c r="H7" s="23" t="s">
        <v>182</v>
      </c>
      <c r="I7" s="27" t="s">
        <v>301</v>
      </c>
      <c r="J7" s="27" t="s">
        <v>276</v>
      </c>
      <c r="K7" s="23" t="s">
        <v>234</v>
      </c>
      <c r="L7" s="21" t="s">
        <v>277</v>
      </c>
      <c r="M7" s="58"/>
      <c r="N7" s="59">
        <v>140.4</v>
      </c>
      <c r="O7" s="58"/>
      <c r="P7" s="58"/>
      <c r="Q7" s="58"/>
      <c r="R7" s="25" t="s">
        <v>185</v>
      </c>
      <c r="S7" s="58"/>
      <c r="T7" s="58">
        <v>140</v>
      </c>
      <c r="U7" s="58"/>
    </row>
    <row r="8" spans="1:21" ht="92.25">
      <c r="A8" s="21" t="s">
        <v>123</v>
      </c>
      <c r="B8" s="21" t="s">
        <v>124</v>
      </c>
      <c r="C8" s="62">
        <v>0.59</v>
      </c>
      <c r="D8" s="20" t="s">
        <v>177</v>
      </c>
      <c r="E8" s="59">
        <v>21.240000000000002</v>
      </c>
      <c r="F8" s="45" t="s">
        <v>178</v>
      </c>
      <c r="G8" s="23" t="s">
        <v>215</v>
      </c>
      <c r="H8" s="23" t="s">
        <v>182</v>
      </c>
      <c r="I8" s="38" t="s">
        <v>125</v>
      </c>
      <c r="J8" s="27" t="s">
        <v>276</v>
      </c>
      <c r="K8" s="23" t="s">
        <v>234</v>
      </c>
      <c r="L8" s="21" t="s">
        <v>277</v>
      </c>
      <c r="M8" s="58"/>
      <c r="N8" s="59">
        <v>21.24</v>
      </c>
      <c r="O8" s="58"/>
      <c r="P8" s="58"/>
      <c r="Q8" s="58"/>
      <c r="R8" s="25" t="s">
        <v>185</v>
      </c>
      <c r="S8" s="58"/>
      <c r="T8" s="58">
        <v>21</v>
      </c>
      <c r="U8" s="58"/>
    </row>
    <row r="9" spans="1:21" ht="92.25">
      <c r="A9" s="21" t="s">
        <v>115</v>
      </c>
      <c r="B9" s="21" t="s">
        <v>116</v>
      </c>
      <c r="C9" s="62">
        <v>2.34</v>
      </c>
      <c r="D9" s="20" t="s">
        <v>177</v>
      </c>
      <c r="E9" s="59">
        <v>70.19999999999999</v>
      </c>
      <c r="F9" s="45" t="s">
        <v>178</v>
      </c>
      <c r="G9" s="23" t="s">
        <v>202</v>
      </c>
      <c r="H9" s="23" t="s">
        <v>216</v>
      </c>
      <c r="I9" s="27" t="s">
        <v>117</v>
      </c>
      <c r="J9" s="27" t="s">
        <v>290</v>
      </c>
      <c r="K9" s="23" t="s">
        <v>231</v>
      </c>
      <c r="L9" s="23" t="s">
        <v>237</v>
      </c>
      <c r="M9" s="58">
        <v>30</v>
      </c>
      <c r="N9" s="59">
        <v>30</v>
      </c>
      <c r="O9" s="58">
        <v>3</v>
      </c>
      <c r="P9" s="58">
        <v>30</v>
      </c>
      <c r="Q9" s="58"/>
      <c r="R9" s="25" t="s">
        <v>185</v>
      </c>
      <c r="S9" s="58">
        <v>30</v>
      </c>
      <c r="T9" s="58"/>
      <c r="U9" s="58"/>
    </row>
    <row r="10" spans="1:21" ht="105">
      <c r="A10" s="21" t="s">
        <v>126</v>
      </c>
      <c r="B10" s="21" t="s">
        <v>127</v>
      </c>
      <c r="C10" s="62">
        <v>2.73</v>
      </c>
      <c r="D10" s="20" t="s">
        <v>177</v>
      </c>
      <c r="E10" s="59">
        <v>81.89999999999999</v>
      </c>
      <c r="F10" s="45" t="s">
        <v>178</v>
      </c>
      <c r="G10" s="23" t="s">
        <v>198</v>
      </c>
      <c r="H10" s="23" t="s">
        <v>217</v>
      </c>
      <c r="I10" s="27" t="s">
        <v>128</v>
      </c>
      <c r="J10" s="27"/>
      <c r="K10" s="23" t="s">
        <v>231</v>
      </c>
      <c r="L10" s="21"/>
      <c r="M10" s="58">
        <v>85</v>
      </c>
      <c r="N10" s="59"/>
      <c r="O10" s="58"/>
      <c r="P10" s="58"/>
      <c r="Q10" s="58"/>
      <c r="R10" s="24" t="s">
        <v>184</v>
      </c>
      <c r="S10" s="58"/>
      <c r="T10" s="58"/>
      <c r="U10" s="58"/>
    </row>
    <row r="11" spans="1:21" ht="78.75">
      <c r="A11" s="21" t="s">
        <v>129</v>
      </c>
      <c r="B11" s="21" t="s">
        <v>130</v>
      </c>
      <c r="C11" s="62">
        <v>12.97</v>
      </c>
      <c r="D11" s="20" t="s">
        <v>177</v>
      </c>
      <c r="E11" s="59">
        <v>259.40000000000003</v>
      </c>
      <c r="F11" s="45" t="s">
        <v>178</v>
      </c>
      <c r="G11" s="23" t="s">
        <v>198</v>
      </c>
      <c r="H11" s="23"/>
      <c r="I11" s="27" t="s">
        <v>219</v>
      </c>
      <c r="J11" s="27"/>
      <c r="K11" s="23" t="s">
        <v>234</v>
      </c>
      <c r="L11" s="21"/>
      <c r="M11" s="58"/>
      <c r="N11" s="59"/>
      <c r="O11" s="58"/>
      <c r="P11" s="58"/>
      <c r="Q11" s="58"/>
      <c r="R11" s="24" t="s">
        <v>184</v>
      </c>
      <c r="S11" s="58"/>
      <c r="T11" s="58"/>
      <c r="U11" s="58"/>
    </row>
    <row r="12" spans="1:21" ht="78.75">
      <c r="A12" s="21" t="s">
        <v>131</v>
      </c>
      <c r="B12" s="21" t="s">
        <v>132</v>
      </c>
      <c r="C12" s="62">
        <v>1.87</v>
      </c>
      <c r="D12" s="20" t="s">
        <v>177</v>
      </c>
      <c r="E12" s="59">
        <v>67.32000000000001</v>
      </c>
      <c r="F12" s="45" t="s">
        <v>178</v>
      </c>
      <c r="G12" s="23" t="s">
        <v>179</v>
      </c>
      <c r="H12" s="23"/>
      <c r="I12" s="23" t="s">
        <v>300</v>
      </c>
      <c r="J12" s="27" t="s">
        <v>271</v>
      </c>
      <c r="K12" s="23" t="s">
        <v>231</v>
      </c>
      <c r="L12" s="21"/>
      <c r="M12" s="58"/>
      <c r="N12" s="59"/>
      <c r="O12" s="58"/>
      <c r="P12" s="58"/>
      <c r="Q12" s="58"/>
      <c r="R12" s="24" t="s">
        <v>184</v>
      </c>
      <c r="S12" s="58"/>
      <c r="T12" s="58"/>
      <c r="U12" s="58"/>
    </row>
    <row r="13" spans="1:21" ht="92.25">
      <c r="A13" s="21" t="s">
        <v>118</v>
      </c>
      <c r="B13" s="21" t="s">
        <v>119</v>
      </c>
      <c r="C13" s="62">
        <v>2.21</v>
      </c>
      <c r="D13" s="20" t="s">
        <v>177</v>
      </c>
      <c r="E13" s="59">
        <v>66.3</v>
      </c>
      <c r="F13" s="45" t="s">
        <v>178</v>
      </c>
      <c r="G13" s="23" t="s">
        <v>188</v>
      </c>
      <c r="H13" s="23" t="s">
        <v>218</v>
      </c>
      <c r="I13" s="27" t="s">
        <v>120</v>
      </c>
      <c r="J13" s="27" t="s">
        <v>276</v>
      </c>
      <c r="K13" s="23" t="s">
        <v>231</v>
      </c>
      <c r="L13" s="23" t="s">
        <v>237</v>
      </c>
      <c r="M13" s="58">
        <v>30</v>
      </c>
      <c r="N13" s="59">
        <v>30</v>
      </c>
      <c r="O13" s="58">
        <v>3</v>
      </c>
      <c r="P13" s="58">
        <v>30</v>
      </c>
      <c r="Q13" s="58"/>
      <c r="R13" s="25" t="s">
        <v>185</v>
      </c>
      <c r="S13" s="58">
        <v>30</v>
      </c>
      <c r="T13" s="58"/>
      <c r="U13" s="58"/>
    </row>
    <row r="14" spans="1:21" ht="12.75">
      <c r="A14" s="39"/>
      <c r="B14" s="39"/>
      <c r="C14" s="39"/>
      <c r="D14" s="39"/>
      <c r="E14" s="39"/>
      <c r="F14" s="39"/>
      <c r="G14" s="39"/>
      <c r="H14" s="39"/>
      <c r="I14" s="39"/>
      <c r="J14" s="40"/>
      <c r="K14" s="40"/>
      <c r="L14" s="39"/>
      <c r="M14" s="59">
        <f>SUM(M4:M13)</f>
        <v>243</v>
      </c>
      <c r="N14" s="59">
        <f>SUM(N4:N13)</f>
        <v>279.24</v>
      </c>
      <c r="O14" s="60"/>
      <c r="P14" s="60"/>
      <c r="Q14" s="60"/>
      <c r="R14" s="39"/>
      <c r="S14" s="58">
        <f>SUM(S4:S13)</f>
        <v>118</v>
      </c>
      <c r="T14" s="58">
        <f>SUM(T4:T13)</f>
        <v>161</v>
      </c>
      <c r="U14" s="58">
        <f>SUM(U4:U13)</f>
        <v>0</v>
      </c>
    </row>
    <row r="15" spans="10:11" ht="12.75">
      <c r="J15" s="14"/>
      <c r="K15" s="14"/>
    </row>
    <row r="16" spans="10:11" ht="12.75">
      <c r="J16" s="14"/>
      <c r="K16" s="14"/>
    </row>
  </sheetData>
  <sheetProtection/>
  <printOptions/>
  <pageMargins left="0.25" right="0.25" top="0.75" bottom="0.75" header="0.3" footer="0.3"/>
  <pageSetup fitToHeight="0"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W13"/>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4.28125" style="0" bestFit="1" customWidth="1"/>
    <col min="2" max="2" width="23.28125" style="0" customWidth="1"/>
    <col min="3" max="3" width="12.140625" style="0" customWidth="1"/>
    <col min="4" max="4" width="24.28125" style="0" customWidth="1"/>
    <col min="5" max="5" width="8.8515625" style="0" customWidth="1"/>
    <col min="6" max="6" width="18.00390625" style="0" customWidth="1"/>
    <col min="7" max="7" width="16.57421875" style="0" customWidth="1"/>
    <col min="8" max="8" width="15.421875" style="0" customWidth="1"/>
    <col min="9" max="9" width="19.421875" style="0" customWidth="1"/>
    <col min="10" max="11" width="21.7109375" style="0" customWidth="1"/>
    <col min="12" max="12" width="14.140625" style="0" hidden="1" customWidth="1"/>
    <col min="13" max="13" width="8.8515625" style="0" hidden="1" customWidth="1"/>
    <col min="14" max="14" width="17.28125" style="0" customWidth="1"/>
    <col min="15" max="19" width="8.8515625" style="0" customWidth="1"/>
    <col min="20" max="20" width="11.57421875" style="0" customWidth="1"/>
  </cols>
  <sheetData>
    <row r="1" ht="42" customHeight="1">
      <c r="A1" s="65" t="s">
        <v>307</v>
      </c>
    </row>
    <row r="3" spans="1:23" ht="105.75" customHeight="1">
      <c r="A3" s="44" t="s">
        <v>239</v>
      </c>
      <c r="B3" s="46" t="s">
        <v>240</v>
      </c>
      <c r="C3" s="44" t="s">
        <v>227</v>
      </c>
      <c r="D3" s="29" t="s">
        <v>226</v>
      </c>
      <c r="E3" s="29" t="s">
        <v>228</v>
      </c>
      <c r="F3" s="28" t="s">
        <v>54</v>
      </c>
      <c r="G3" s="28" t="s">
        <v>55</v>
      </c>
      <c r="H3" s="29" t="s">
        <v>229</v>
      </c>
      <c r="I3" s="30" t="s">
        <v>230</v>
      </c>
      <c r="J3" s="30" t="s">
        <v>291</v>
      </c>
      <c r="K3" s="34" t="s">
        <v>232</v>
      </c>
      <c r="L3" s="10" t="s">
        <v>8</v>
      </c>
      <c r="M3" s="10" t="s">
        <v>94</v>
      </c>
      <c r="N3" s="33" t="s">
        <v>98</v>
      </c>
      <c r="O3" s="33" t="s">
        <v>88</v>
      </c>
      <c r="P3" s="32" t="s">
        <v>235</v>
      </c>
      <c r="Q3" s="33" t="s">
        <v>10</v>
      </c>
      <c r="R3" s="33" t="s">
        <v>9</v>
      </c>
      <c r="S3" s="33" t="s">
        <v>93</v>
      </c>
      <c r="T3" s="31" t="s">
        <v>236</v>
      </c>
      <c r="U3" s="12" t="s">
        <v>95</v>
      </c>
      <c r="V3" s="13" t="s">
        <v>96</v>
      </c>
      <c r="W3" s="11" t="s">
        <v>97</v>
      </c>
    </row>
    <row r="4" spans="1:23" ht="78.75">
      <c r="A4" s="2" t="s">
        <v>148</v>
      </c>
      <c r="B4" s="7" t="s">
        <v>149</v>
      </c>
      <c r="C4" s="64">
        <v>2.13</v>
      </c>
      <c r="D4" s="20" t="s">
        <v>177</v>
      </c>
      <c r="E4" s="22">
        <v>63.9</v>
      </c>
      <c r="F4" s="1" t="s">
        <v>178</v>
      </c>
      <c r="G4" s="7" t="s">
        <v>220</v>
      </c>
      <c r="H4" s="7" t="s">
        <v>182</v>
      </c>
      <c r="I4" s="27" t="s">
        <v>241</v>
      </c>
      <c r="J4" s="9"/>
      <c r="K4" s="7" t="s">
        <v>234</v>
      </c>
      <c r="L4" s="9"/>
      <c r="M4" s="1"/>
      <c r="N4" s="1"/>
      <c r="O4" s="49"/>
      <c r="P4" s="22"/>
      <c r="Q4" s="49"/>
      <c r="R4" s="49"/>
      <c r="S4" s="49"/>
      <c r="T4" s="24" t="s">
        <v>184</v>
      </c>
      <c r="U4" s="49"/>
      <c r="V4" s="49"/>
      <c r="W4" s="49"/>
    </row>
    <row r="5" spans="1:23" ht="137.25" customHeight="1">
      <c r="A5" s="2" t="s">
        <v>151</v>
      </c>
      <c r="B5" s="7" t="s">
        <v>152</v>
      </c>
      <c r="C5" s="64">
        <v>1.07</v>
      </c>
      <c r="D5" s="20" t="s">
        <v>177</v>
      </c>
      <c r="E5" s="22">
        <v>38.52</v>
      </c>
      <c r="F5" s="1" t="s">
        <v>178</v>
      </c>
      <c r="G5" s="7"/>
      <c r="H5" s="23" t="s">
        <v>182</v>
      </c>
      <c r="I5" s="27" t="s">
        <v>223</v>
      </c>
      <c r="J5" s="8" t="s">
        <v>153</v>
      </c>
      <c r="K5" s="7" t="s">
        <v>234</v>
      </c>
      <c r="L5" s="9"/>
      <c r="M5" s="1"/>
      <c r="N5" s="1"/>
      <c r="O5" s="49"/>
      <c r="P5" s="22"/>
      <c r="Q5" s="49"/>
      <c r="R5" s="49"/>
      <c r="S5" s="49"/>
      <c r="T5" s="24" t="s">
        <v>184</v>
      </c>
      <c r="U5" s="49"/>
      <c r="V5" s="49"/>
      <c r="W5" s="49"/>
    </row>
    <row r="6" spans="1:23" ht="132">
      <c r="A6" s="2" t="s">
        <v>154</v>
      </c>
      <c r="B6" s="7" t="s">
        <v>155</v>
      </c>
      <c r="C6" s="64">
        <v>3.17</v>
      </c>
      <c r="D6" s="20" t="s">
        <v>177</v>
      </c>
      <c r="E6" s="22">
        <v>95.1</v>
      </c>
      <c r="F6" s="1" t="s">
        <v>178</v>
      </c>
      <c r="G6" s="7" t="s">
        <v>198</v>
      </c>
      <c r="H6" s="7" t="s">
        <v>182</v>
      </c>
      <c r="I6" s="8" t="s">
        <v>156</v>
      </c>
      <c r="J6" s="27" t="s">
        <v>280</v>
      </c>
      <c r="K6" s="7" t="s">
        <v>231</v>
      </c>
      <c r="L6" s="9"/>
      <c r="M6" s="1"/>
      <c r="N6" s="27" t="s">
        <v>279</v>
      </c>
      <c r="O6" s="49">
        <v>74</v>
      </c>
      <c r="P6" s="63">
        <v>74</v>
      </c>
      <c r="Q6" s="49">
        <v>3</v>
      </c>
      <c r="R6" s="49">
        <v>37</v>
      </c>
      <c r="S6" s="49"/>
      <c r="T6" s="25" t="s">
        <v>185</v>
      </c>
      <c r="U6" s="49">
        <v>74</v>
      </c>
      <c r="V6" s="49"/>
      <c r="W6" s="49"/>
    </row>
    <row r="7" spans="1:23" ht="78.75">
      <c r="A7" s="2" t="s">
        <v>157</v>
      </c>
      <c r="B7" s="7" t="s">
        <v>158</v>
      </c>
      <c r="C7" s="64">
        <v>2.76</v>
      </c>
      <c r="D7" s="20" t="s">
        <v>177</v>
      </c>
      <c r="E7" s="22">
        <v>82.8</v>
      </c>
      <c r="F7" s="1" t="s">
        <v>178</v>
      </c>
      <c r="G7" s="7" t="s">
        <v>221</v>
      </c>
      <c r="H7" s="7" t="s">
        <v>182</v>
      </c>
      <c r="I7" s="9" t="s">
        <v>150</v>
      </c>
      <c r="J7" s="9"/>
      <c r="K7" s="7" t="s">
        <v>231</v>
      </c>
      <c r="L7" s="1"/>
      <c r="M7" s="1"/>
      <c r="N7" s="1"/>
      <c r="O7" s="49"/>
      <c r="P7" s="22"/>
      <c r="Q7" s="49"/>
      <c r="R7" s="49"/>
      <c r="S7" s="49"/>
      <c r="T7" s="24" t="s">
        <v>184</v>
      </c>
      <c r="U7" s="49"/>
      <c r="V7" s="49"/>
      <c r="W7" s="49"/>
    </row>
    <row r="8" spans="1:23" ht="92.25">
      <c r="A8" s="2" t="s">
        <v>159</v>
      </c>
      <c r="B8" s="7" t="s">
        <v>160</v>
      </c>
      <c r="C8" s="64">
        <v>0.81</v>
      </c>
      <c r="D8" s="20" t="s">
        <v>177</v>
      </c>
      <c r="E8" s="22">
        <v>29.160000000000004</v>
      </c>
      <c r="F8" s="1" t="s">
        <v>178</v>
      </c>
      <c r="G8" s="7"/>
      <c r="H8" s="7" t="s">
        <v>182</v>
      </c>
      <c r="I8" s="8" t="s">
        <v>161</v>
      </c>
      <c r="J8" s="27" t="s">
        <v>281</v>
      </c>
      <c r="K8" s="7" t="s">
        <v>234</v>
      </c>
      <c r="L8" s="1"/>
      <c r="M8" s="1"/>
      <c r="N8" s="21" t="s">
        <v>277</v>
      </c>
      <c r="O8" s="49"/>
      <c r="P8" s="22">
        <v>29.16</v>
      </c>
      <c r="Q8" s="49"/>
      <c r="R8" s="49"/>
      <c r="S8" s="49"/>
      <c r="T8" s="25" t="s">
        <v>185</v>
      </c>
      <c r="U8" s="49"/>
      <c r="V8" s="49">
        <v>29</v>
      </c>
      <c r="W8" s="49"/>
    </row>
    <row r="9" spans="1:23" ht="105">
      <c r="A9" s="2" t="s">
        <v>162</v>
      </c>
      <c r="B9" s="7" t="s">
        <v>163</v>
      </c>
      <c r="C9" s="64">
        <v>3.3</v>
      </c>
      <c r="D9" s="20" t="s">
        <v>177</v>
      </c>
      <c r="E9" s="22">
        <v>98.99999999999999</v>
      </c>
      <c r="F9" s="1" t="s">
        <v>178</v>
      </c>
      <c r="G9" s="7"/>
      <c r="H9" s="7" t="s">
        <v>222</v>
      </c>
      <c r="I9" s="8" t="s">
        <v>164</v>
      </c>
      <c r="J9" s="27" t="s">
        <v>281</v>
      </c>
      <c r="K9" s="7" t="s">
        <v>234</v>
      </c>
      <c r="L9" s="1"/>
      <c r="M9" s="1"/>
      <c r="N9" s="21" t="s">
        <v>277</v>
      </c>
      <c r="O9" s="49"/>
      <c r="P9" s="22">
        <v>99</v>
      </c>
      <c r="Q9" s="49"/>
      <c r="R9" s="49"/>
      <c r="S9" s="49"/>
      <c r="T9" s="25" t="s">
        <v>185</v>
      </c>
      <c r="U9" s="49"/>
      <c r="V9" s="49">
        <v>99</v>
      </c>
      <c r="W9" s="49"/>
    </row>
    <row r="10" spans="1:23" ht="92.25">
      <c r="A10" s="2" t="s">
        <v>139</v>
      </c>
      <c r="B10" s="7" t="s">
        <v>140</v>
      </c>
      <c r="C10" s="64">
        <v>0.9</v>
      </c>
      <c r="D10" s="20" t="s">
        <v>177</v>
      </c>
      <c r="E10" s="22">
        <v>32.400000000000006</v>
      </c>
      <c r="F10" s="1" t="s">
        <v>178</v>
      </c>
      <c r="G10" s="7" t="s">
        <v>179</v>
      </c>
      <c r="H10" s="7" t="s">
        <v>182</v>
      </c>
      <c r="I10" s="8" t="s">
        <v>141</v>
      </c>
      <c r="J10" s="27" t="s">
        <v>276</v>
      </c>
      <c r="K10" s="7" t="s">
        <v>231</v>
      </c>
      <c r="L10" s="9"/>
      <c r="M10" s="1"/>
      <c r="N10" s="21" t="s">
        <v>277</v>
      </c>
      <c r="O10" s="49">
        <v>30</v>
      </c>
      <c r="P10" s="22">
        <v>32.4</v>
      </c>
      <c r="Q10" s="49">
        <v>3</v>
      </c>
      <c r="R10" s="49">
        <v>32</v>
      </c>
      <c r="S10" s="49"/>
      <c r="T10" s="25" t="s">
        <v>185</v>
      </c>
      <c r="U10" s="49">
        <v>32</v>
      </c>
      <c r="V10" s="49"/>
      <c r="W10" s="49"/>
    </row>
    <row r="11" spans="1:23" ht="92.25">
      <c r="A11" s="2" t="s">
        <v>142</v>
      </c>
      <c r="B11" s="7" t="s">
        <v>143</v>
      </c>
      <c r="C11" s="64">
        <v>2.5300000000000002</v>
      </c>
      <c r="D11" s="20" t="s">
        <v>177</v>
      </c>
      <c r="E11" s="22">
        <v>75.9</v>
      </c>
      <c r="F11" s="1" t="s">
        <v>178</v>
      </c>
      <c r="G11" s="7" t="s">
        <v>179</v>
      </c>
      <c r="H11" s="7" t="s">
        <v>182</v>
      </c>
      <c r="I11" s="8" t="s">
        <v>144</v>
      </c>
      <c r="J11" s="27" t="s">
        <v>276</v>
      </c>
      <c r="K11" s="7" t="s">
        <v>231</v>
      </c>
      <c r="L11" s="9"/>
      <c r="M11" s="1"/>
      <c r="N11" s="21" t="s">
        <v>277</v>
      </c>
      <c r="O11" s="49">
        <v>80</v>
      </c>
      <c r="P11" s="22">
        <v>75.9</v>
      </c>
      <c r="Q11" s="49">
        <v>3</v>
      </c>
      <c r="R11" s="49">
        <v>38</v>
      </c>
      <c r="S11" s="49"/>
      <c r="T11" s="25" t="s">
        <v>185</v>
      </c>
      <c r="U11" s="49">
        <v>76</v>
      </c>
      <c r="V11" s="49"/>
      <c r="W11" s="49"/>
    </row>
    <row r="12" spans="1:23" ht="78.75">
      <c r="A12" s="2" t="s">
        <v>145</v>
      </c>
      <c r="B12" s="7" t="s">
        <v>146</v>
      </c>
      <c r="C12" s="64">
        <v>0.9</v>
      </c>
      <c r="D12" s="20" t="s">
        <v>177</v>
      </c>
      <c r="E12" s="22">
        <v>32.400000000000006</v>
      </c>
      <c r="F12" s="1" t="s">
        <v>178</v>
      </c>
      <c r="G12" s="7"/>
      <c r="H12" s="7" t="s">
        <v>182</v>
      </c>
      <c r="I12" s="8" t="s">
        <v>147</v>
      </c>
      <c r="J12" s="27" t="s">
        <v>282</v>
      </c>
      <c r="K12" s="7" t="s">
        <v>234</v>
      </c>
      <c r="L12" s="9"/>
      <c r="M12" s="1"/>
      <c r="N12" s="1"/>
      <c r="O12" s="49"/>
      <c r="P12" s="22"/>
      <c r="Q12" s="49"/>
      <c r="R12" s="49"/>
      <c r="S12" s="49"/>
      <c r="T12" s="24" t="s">
        <v>184</v>
      </c>
      <c r="U12" s="49"/>
      <c r="V12" s="49"/>
      <c r="W12" s="49"/>
    </row>
    <row r="13" spans="15:23" ht="12.75">
      <c r="O13" s="22">
        <f>SUM(O4:O12)</f>
        <v>184</v>
      </c>
      <c r="P13" s="22">
        <f>SUM(P4:P12)</f>
        <v>310.46000000000004</v>
      </c>
      <c r="Q13" s="57"/>
      <c r="R13" s="57"/>
      <c r="S13" s="57"/>
      <c r="U13" s="49">
        <f>SUM(U4:U12)</f>
        <v>182</v>
      </c>
      <c r="V13" s="49">
        <f>SUM(V4:V12)</f>
        <v>128</v>
      </c>
      <c r="W13" s="49">
        <f>SUM(W4:W12)</f>
        <v>0</v>
      </c>
    </row>
  </sheetData>
  <sheetProtection/>
  <printOptions/>
  <pageMargins left="0.25" right="0.25" top="0.75" bottom="0.75" header="0.3" footer="0.3"/>
  <pageSetup fitToHeight="0" fitToWidth="1"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U8"/>
  <sheetViews>
    <sheetView zoomScale="85" zoomScaleNormal="85" zoomScalePageLayoutView="0" workbookViewId="0" topLeftCell="A1">
      <pane ySplit="3" topLeftCell="A4" activePane="bottomLeft" state="frozen"/>
      <selection pane="topLeft" activeCell="A1" sqref="A1"/>
      <selection pane="bottomLeft" activeCell="B6" sqref="B6"/>
    </sheetView>
  </sheetViews>
  <sheetFormatPr defaultColWidth="9.140625" defaultRowHeight="12.75"/>
  <cols>
    <col min="1" max="1" width="14.28125" style="0" bestFit="1" customWidth="1"/>
    <col min="2" max="2" width="27.140625" style="0" customWidth="1"/>
    <col min="3" max="3" width="12.140625" style="0" customWidth="1"/>
    <col min="4" max="4" width="23.57421875" style="0" customWidth="1"/>
    <col min="5" max="5" width="8.8515625" style="0" customWidth="1"/>
    <col min="6" max="6" width="16.710937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7" width="8.8515625" style="0" customWidth="1"/>
    <col min="18" max="18" width="13.7109375" style="0" customWidth="1"/>
  </cols>
  <sheetData>
    <row r="1" ht="42" customHeight="1">
      <c r="A1" s="65" t="s">
        <v>308</v>
      </c>
    </row>
    <row r="3" spans="1:21" ht="105.75" customHeight="1">
      <c r="A3" s="44" t="s">
        <v>239</v>
      </c>
      <c r="B3" s="44" t="s">
        <v>240</v>
      </c>
      <c r="C3" s="44" t="s">
        <v>227</v>
      </c>
      <c r="D3" s="29" t="s">
        <v>226</v>
      </c>
      <c r="E3" s="29" t="s">
        <v>228</v>
      </c>
      <c r="F3" s="28" t="s">
        <v>54</v>
      </c>
      <c r="G3" s="28" t="s">
        <v>55</v>
      </c>
      <c r="H3" s="29" t="s">
        <v>229</v>
      </c>
      <c r="I3" s="30" t="s">
        <v>230</v>
      </c>
      <c r="J3" s="30" t="s">
        <v>291</v>
      </c>
      <c r="K3" s="34" t="s">
        <v>232</v>
      </c>
      <c r="L3" s="33" t="s">
        <v>98</v>
      </c>
      <c r="M3" s="33" t="s">
        <v>88</v>
      </c>
      <c r="N3" s="32" t="s">
        <v>235</v>
      </c>
      <c r="O3" s="33" t="s">
        <v>10</v>
      </c>
      <c r="P3" s="33" t="s">
        <v>9</v>
      </c>
      <c r="Q3" s="33" t="s">
        <v>93</v>
      </c>
      <c r="R3" s="31" t="s">
        <v>236</v>
      </c>
      <c r="S3" s="5" t="s">
        <v>95</v>
      </c>
      <c r="T3" s="4" t="s">
        <v>96</v>
      </c>
      <c r="U3" s="3" t="s">
        <v>97</v>
      </c>
    </row>
    <row r="4" spans="1:21" ht="66">
      <c r="A4" s="2" t="s">
        <v>20</v>
      </c>
      <c r="B4" s="26" t="s">
        <v>3</v>
      </c>
      <c r="C4" s="54">
        <v>2.64</v>
      </c>
      <c r="D4" s="20" t="s">
        <v>177</v>
      </c>
      <c r="E4" s="22">
        <f>(C4*0.75)*40</f>
        <v>79.2</v>
      </c>
      <c r="F4" s="1"/>
      <c r="G4" s="7" t="s">
        <v>224</v>
      </c>
      <c r="H4" s="1"/>
      <c r="I4" s="21" t="s">
        <v>252</v>
      </c>
      <c r="J4" s="23" t="s">
        <v>285</v>
      </c>
      <c r="K4" s="7" t="s">
        <v>234</v>
      </c>
      <c r="L4" s="21" t="s">
        <v>277</v>
      </c>
      <c r="M4" s="49"/>
      <c r="N4" s="22">
        <f>(E4)</f>
        <v>79.2</v>
      </c>
      <c r="O4" s="49"/>
      <c r="P4" s="49"/>
      <c r="Q4" s="49"/>
      <c r="R4" s="25" t="s">
        <v>185</v>
      </c>
      <c r="S4" s="49"/>
      <c r="T4" s="49">
        <v>79</v>
      </c>
      <c r="U4" s="49"/>
    </row>
    <row r="5" spans="1:21" ht="52.5">
      <c r="A5" s="2" t="s">
        <v>11</v>
      </c>
      <c r="B5" s="26" t="s">
        <v>81</v>
      </c>
      <c r="C5" s="54">
        <v>2.09</v>
      </c>
      <c r="D5" s="20" t="s">
        <v>177</v>
      </c>
      <c r="E5" s="22">
        <f>(C5*0.75)*40</f>
        <v>62.699999999999996</v>
      </c>
      <c r="F5" s="1" t="s">
        <v>194</v>
      </c>
      <c r="G5" s="7" t="s">
        <v>202</v>
      </c>
      <c r="H5" s="7" t="s">
        <v>173</v>
      </c>
      <c r="I5" s="23" t="s">
        <v>251</v>
      </c>
      <c r="J5" s="23" t="s">
        <v>284</v>
      </c>
      <c r="K5" s="7" t="s">
        <v>234</v>
      </c>
      <c r="L5" s="1"/>
      <c r="M5" s="49"/>
      <c r="N5" s="49"/>
      <c r="O5" s="49"/>
      <c r="P5" s="49"/>
      <c r="Q5" s="49"/>
      <c r="R5" s="24" t="s">
        <v>184</v>
      </c>
      <c r="S5" s="49"/>
      <c r="T5" s="49"/>
      <c r="U5" s="49"/>
    </row>
    <row r="6" spans="1:21" ht="52.5">
      <c r="A6" s="2" t="s">
        <v>26</v>
      </c>
      <c r="B6" s="26" t="s">
        <v>46</v>
      </c>
      <c r="C6" s="54">
        <v>4.36</v>
      </c>
      <c r="D6" s="20" t="s">
        <v>177</v>
      </c>
      <c r="E6" s="22">
        <f>(C6*0.75)*40</f>
        <v>130.8</v>
      </c>
      <c r="F6" s="1" t="s">
        <v>194</v>
      </c>
      <c r="G6" s="7" t="s">
        <v>191</v>
      </c>
      <c r="H6" s="1"/>
      <c r="I6" s="23" t="s">
        <v>283</v>
      </c>
      <c r="J6" s="1"/>
      <c r="K6" s="7" t="s">
        <v>231</v>
      </c>
      <c r="L6" s="1"/>
      <c r="M6" s="49">
        <v>79</v>
      </c>
      <c r="N6" s="49"/>
      <c r="O6" s="49"/>
      <c r="P6" s="49"/>
      <c r="Q6" s="49"/>
      <c r="R6" s="24" t="s">
        <v>184</v>
      </c>
      <c r="S6" s="49"/>
      <c r="T6" s="49"/>
      <c r="U6" s="49"/>
    </row>
    <row r="7" spans="1:21" ht="78.75">
      <c r="A7" s="2" t="s">
        <v>13</v>
      </c>
      <c r="B7" s="26" t="s">
        <v>82</v>
      </c>
      <c r="C7" s="54">
        <v>7.88</v>
      </c>
      <c r="D7" s="20" t="s">
        <v>177</v>
      </c>
      <c r="E7" s="22">
        <v>206</v>
      </c>
      <c r="F7" s="1" t="s">
        <v>194</v>
      </c>
      <c r="G7" s="7" t="s">
        <v>225</v>
      </c>
      <c r="H7" s="1"/>
      <c r="I7" s="7" t="s">
        <v>174</v>
      </c>
      <c r="J7" s="23" t="s">
        <v>286</v>
      </c>
      <c r="K7" s="7" t="s">
        <v>234</v>
      </c>
      <c r="L7" s="23" t="s">
        <v>287</v>
      </c>
      <c r="M7" s="49"/>
      <c r="N7" s="22">
        <v>200</v>
      </c>
      <c r="O7" s="49">
        <v>5</v>
      </c>
      <c r="P7" s="49">
        <v>55</v>
      </c>
      <c r="Q7" s="49"/>
      <c r="R7" s="25" t="s">
        <v>185</v>
      </c>
      <c r="S7" s="49"/>
      <c r="T7" s="49">
        <v>200</v>
      </c>
      <c r="U7" s="49"/>
    </row>
    <row r="8" spans="13:21" ht="12.75">
      <c r="M8" s="22">
        <f>SUM(M4:M7)</f>
        <v>79</v>
      </c>
      <c r="N8" s="22">
        <f>SUM(N4:N7)</f>
        <v>279.2</v>
      </c>
      <c r="O8" s="57"/>
      <c r="P8" s="57"/>
      <c r="Q8" s="57"/>
      <c r="S8" s="49"/>
      <c r="T8" s="49">
        <f>SUM(T4:T7)</f>
        <v>279</v>
      </c>
      <c r="U8" s="49"/>
    </row>
  </sheetData>
  <sheetProtection/>
  <printOptions/>
  <pageMargins left="0.25" right="0.25" top="0.75" bottom="0.75" header="0.3" footer="0.3"/>
  <pageSetup fitToHeight="0"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Hewlett</dc:creator>
  <cp:keywords/>
  <dc:description/>
  <cp:lastModifiedBy>Marcus Hewlett</cp:lastModifiedBy>
  <cp:lastPrinted>2022-01-26T13:00:04Z</cp:lastPrinted>
  <dcterms:created xsi:type="dcterms:W3CDTF">2019-11-22T14:19:25Z</dcterms:created>
  <dcterms:modified xsi:type="dcterms:W3CDTF">2023-05-03T13:17:20Z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